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Projects\kapterka-pro\docs\downloads\"/>
    </mc:Choice>
  </mc:AlternateContent>
  <xr:revisionPtr revIDLastSave="0" documentId="13_ncr:1_{87024218-4AD9-4D13-8D24-AF8E7E1CAC4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Остатки" sheetId="1" r:id="rId1"/>
    <sheet name="Журнал" sheetId="2" r:id="rId2"/>
    <sheet name="Инструкция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307" i="2" l="1"/>
  <c r="H307" i="2" s="1"/>
  <c r="I307" i="2"/>
  <c r="J306" i="2"/>
  <c r="H306" i="2" s="1"/>
  <c r="I306" i="2"/>
  <c r="J305" i="2"/>
  <c r="I305" i="2"/>
  <c r="H305" i="2"/>
  <c r="J304" i="2"/>
  <c r="H304" i="2" s="1"/>
  <c r="I304" i="2"/>
  <c r="J303" i="2"/>
  <c r="H303" i="2" s="1"/>
  <c r="I303" i="2"/>
  <c r="J302" i="2"/>
  <c r="I302" i="2"/>
  <c r="H302" i="2"/>
  <c r="J301" i="2"/>
  <c r="I301" i="2"/>
  <c r="H301" i="2"/>
  <c r="J300" i="2"/>
  <c r="H300" i="2" s="1"/>
  <c r="I300" i="2"/>
  <c r="J299" i="2"/>
  <c r="H299" i="2" s="1"/>
  <c r="I299" i="2"/>
  <c r="J298" i="2"/>
  <c r="H298" i="2" s="1"/>
  <c r="I298" i="2"/>
  <c r="J297" i="2"/>
  <c r="I297" i="2"/>
  <c r="H297" i="2"/>
  <c r="J296" i="2"/>
  <c r="H296" i="2" s="1"/>
  <c r="I296" i="2"/>
  <c r="J295" i="2"/>
  <c r="I295" i="2"/>
  <c r="H295" i="2"/>
  <c r="J294" i="2"/>
  <c r="H294" i="2" s="1"/>
  <c r="I294" i="2"/>
  <c r="J293" i="2"/>
  <c r="H293" i="2" s="1"/>
  <c r="I293" i="2"/>
  <c r="J292" i="2"/>
  <c r="H292" i="2" s="1"/>
  <c r="I292" i="2"/>
  <c r="J291" i="2"/>
  <c r="I291" i="2"/>
  <c r="H291" i="2"/>
  <c r="J290" i="2"/>
  <c r="H290" i="2" s="1"/>
  <c r="I290" i="2"/>
  <c r="J289" i="2"/>
  <c r="I289" i="2"/>
  <c r="H289" i="2"/>
  <c r="J288" i="2"/>
  <c r="H288" i="2" s="1"/>
  <c r="I288" i="2"/>
  <c r="J287" i="2"/>
  <c r="I287" i="2"/>
  <c r="H287" i="2"/>
  <c r="J286" i="2"/>
  <c r="H286" i="2" s="1"/>
  <c r="I286" i="2"/>
  <c r="J285" i="2"/>
  <c r="H285" i="2" s="1"/>
  <c r="I285" i="2"/>
  <c r="J284" i="2"/>
  <c r="H284" i="2" s="1"/>
  <c r="I284" i="2"/>
  <c r="J283" i="2"/>
  <c r="I283" i="2"/>
  <c r="H283" i="2"/>
  <c r="J282" i="2"/>
  <c r="I282" i="2"/>
  <c r="H282" i="2"/>
  <c r="J281" i="2"/>
  <c r="H281" i="2" s="1"/>
  <c r="I281" i="2"/>
  <c r="J280" i="2"/>
  <c r="H280" i="2" s="1"/>
  <c r="I280" i="2"/>
  <c r="J279" i="2"/>
  <c r="I279" i="2"/>
  <c r="H279" i="2"/>
  <c r="J278" i="2"/>
  <c r="I278" i="2"/>
  <c r="H278" i="2"/>
  <c r="J277" i="2"/>
  <c r="H277" i="2" s="1"/>
  <c r="I277" i="2"/>
  <c r="J276" i="2"/>
  <c r="H276" i="2" s="1"/>
  <c r="I276" i="2"/>
  <c r="J275" i="2"/>
  <c r="I275" i="2"/>
  <c r="H275" i="2"/>
  <c r="J274" i="2"/>
  <c r="I274" i="2"/>
  <c r="H274" i="2"/>
  <c r="J273" i="2"/>
  <c r="H273" i="2" s="1"/>
  <c r="I273" i="2"/>
  <c r="J272" i="2"/>
  <c r="H272" i="2" s="1"/>
  <c r="I272" i="2"/>
  <c r="J271" i="2"/>
  <c r="I271" i="2"/>
  <c r="H271" i="2"/>
  <c r="J270" i="2"/>
  <c r="I270" i="2"/>
  <c r="H270" i="2"/>
  <c r="J269" i="2"/>
  <c r="I269" i="2"/>
  <c r="H269" i="2"/>
  <c r="J268" i="2"/>
  <c r="H268" i="2" s="1"/>
  <c r="I268" i="2"/>
  <c r="J267" i="2"/>
  <c r="I267" i="2"/>
  <c r="H267" i="2"/>
  <c r="J266" i="2"/>
  <c r="I266" i="2"/>
  <c r="H266" i="2"/>
  <c r="J265" i="2"/>
  <c r="I265" i="2"/>
  <c r="H265" i="2"/>
  <c r="J264" i="2"/>
  <c r="H264" i="2" s="1"/>
  <c r="I264" i="2"/>
  <c r="J263" i="2"/>
  <c r="H263" i="2" s="1"/>
  <c r="I263" i="2"/>
  <c r="J262" i="2"/>
  <c r="I262" i="2"/>
  <c r="H262" i="2"/>
  <c r="J261" i="2"/>
  <c r="I261" i="2"/>
  <c r="H261" i="2"/>
  <c r="J260" i="2"/>
  <c r="H260" i="2" s="1"/>
  <c r="I260" i="2"/>
  <c r="J259" i="2"/>
  <c r="H259" i="2" s="1"/>
  <c r="I259" i="2"/>
  <c r="J258" i="2"/>
  <c r="I258" i="2"/>
  <c r="H258" i="2"/>
  <c r="J257" i="2"/>
  <c r="I257" i="2"/>
  <c r="H257" i="2"/>
  <c r="J256" i="2"/>
  <c r="H256" i="2" s="1"/>
  <c r="I256" i="2"/>
  <c r="J255" i="2"/>
  <c r="H255" i="2" s="1"/>
  <c r="I255" i="2"/>
  <c r="J254" i="2"/>
  <c r="I254" i="2"/>
  <c r="H254" i="2"/>
  <c r="J253" i="2"/>
  <c r="I253" i="2"/>
  <c r="H253" i="2"/>
  <c r="J252" i="2"/>
  <c r="H252" i="2" s="1"/>
  <c r="I252" i="2"/>
  <c r="J251" i="2"/>
  <c r="H251" i="2" s="1"/>
  <c r="I251" i="2"/>
  <c r="J250" i="2"/>
  <c r="H250" i="2" s="1"/>
  <c r="I250" i="2"/>
  <c r="J249" i="2"/>
  <c r="I249" i="2"/>
  <c r="H249" i="2"/>
  <c r="J248" i="2"/>
  <c r="H248" i="2" s="1"/>
  <c r="I248" i="2"/>
  <c r="J247" i="2"/>
  <c r="I247" i="2"/>
  <c r="H247" i="2"/>
  <c r="J246" i="2"/>
  <c r="H246" i="2" s="1"/>
  <c r="I246" i="2"/>
  <c r="J245" i="2"/>
  <c r="I245" i="2"/>
  <c r="H245" i="2"/>
  <c r="J244" i="2"/>
  <c r="H244" i="2" s="1"/>
  <c r="I244" i="2"/>
  <c r="J243" i="2"/>
  <c r="I243" i="2"/>
  <c r="H243" i="2"/>
  <c r="J242" i="2"/>
  <c r="H242" i="2" s="1"/>
  <c r="I242" i="2"/>
  <c r="J241" i="2"/>
  <c r="I241" i="2"/>
  <c r="H241" i="2"/>
  <c r="J240" i="2"/>
  <c r="H240" i="2" s="1"/>
  <c r="I240" i="2"/>
  <c r="J239" i="2"/>
  <c r="I239" i="2"/>
  <c r="H239" i="2"/>
  <c r="J238" i="2"/>
  <c r="H238" i="2" s="1"/>
  <c r="I238" i="2"/>
  <c r="J237" i="2"/>
  <c r="H237" i="2" s="1"/>
  <c r="I237" i="2"/>
  <c r="J236" i="2"/>
  <c r="H236" i="2" s="1"/>
  <c r="I236" i="2"/>
  <c r="J235" i="2"/>
  <c r="I235" i="2"/>
  <c r="H235" i="2"/>
  <c r="J234" i="2"/>
  <c r="I234" i="2"/>
  <c r="H234" i="2"/>
  <c r="J233" i="2"/>
  <c r="H233" i="2" s="1"/>
  <c r="I233" i="2"/>
  <c r="J232" i="2"/>
  <c r="H232" i="2" s="1"/>
  <c r="I232" i="2"/>
  <c r="J231" i="2"/>
  <c r="I231" i="2"/>
  <c r="H231" i="2"/>
  <c r="J230" i="2"/>
  <c r="I230" i="2"/>
  <c r="H230" i="2"/>
  <c r="J229" i="2"/>
  <c r="H229" i="2" s="1"/>
  <c r="I229" i="2"/>
  <c r="J228" i="2"/>
  <c r="H228" i="2" s="1"/>
  <c r="I228" i="2"/>
  <c r="J227" i="2"/>
  <c r="I227" i="2"/>
  <c r="H227" i="2"/>
  <c r="J226" i="2"/>
  <c r="I226" i="2"/>
  <c r="H226" i="2"/>
  <c r="J225" i="2"/>
  <c r="H225" i="2" s="1"/>
  <c r="I225" i="2"/>
  <c r="J224" i="2"/>
  <c r="H224" i="2" s="1"/>
  <c r="I224" i="2"/>
  <c r="J223" i="2"/>
  <c r="H223" i="2" s="1"/>
  <c r="I223" i="2"/>
  <c r="J222" i="2"/>
  <c r="I222" i="2"/>
  <c r="H222" i="2"/>
  <c r="J221" i="2"/>
  <c r="I221" i="2"/>
  <c r="H221" i="2"/>
  <c r="J220" i="2"/>
  <c r="H220" i="2" s="1"/>
  <c r="I220" i="2"/>
  <c r="J219" i="2"/>
  <c r="I219" i="2"/>
  <c r="H219" i="2"/>
  <c r="J218" i="2"/>
  <c r="I218" i="2"/>
  <c r="H218" i="2"/>
  <c r="J217" i="2"/>
  <c r="I217" i="2"/>
  <c r="H217" i="2"/>
  <c r="J216" i="2"/>
  <c r="H216" i="2" s="1"/>
  <c r="I216" i="2"/>
  <c r="J215" i="2"/>
  <c r="H215" i="2" s="1"/>
  <c r="I215" i="2"/>
  <c r="J214" i="2"/>
  <c r="I214" i="2"/>
  <c r="H214" i="2"/>
  <c r="J213" i="2"/>
  <c r="I213" i="2"/>
  <c r="H213" i="2"/>
  <c r="J212" i="2"/>
  <c r="H212" i="2" s="1"/>
  <c r="I212" i="2"/>
  <c r="J211" i="2"/>
  <c r="H211" i="2" s="1"/>
  <c r="I211" i="2"/>
  <c r="J210" i="2"/>
  <c r="I210" i="2"/>
  <c r="H210" i="2"/>
  <c r="J209" i="2"/>
  <c r="I209" i="2"/>
  <c r="H209" i="2"/>
  <c r="J208" i="2"/>
  <c r="H208" i="2" s="1"/>
  <c r="I208" i="2"/>
  <c r="J207" i="2"/>
  <c r="H207" i="2" s="1"/>
  <c r="I207" i="2"/>
  <c r="J206" i="2"/>
  <c r="I206" i="2"/>
  <c r="H206" i="2"/>
  <c r="J205" i="2"/>
  <c r="I205" i="2"/>
  <c r="H205" i="2"/>
  <c r="J204" i="2"/>
  <c r="H204" i="2" s="1"/>
  <c r="I204" i="2"/>
  <c r="J203" i="2"/>
  <c r="H203" i="2" s="1"/>
  <c r="I203" i="2"/>
  <c r="J202" i="2"/>
  <c r="H202" i="2" s="1"/>
  <c r="I202" i="2"/>
  <c r="J201" i="2"/>
  <c r="I201" i="2"/>
  <c r="H201" i="2"/>
  <c r="J200" i="2"/>
  <c r="H200" i="2" s="1"/>
  <c r="I200" i="2"/>
  <c r="J199" i="2"/>
  <c r="I199" i="2"/>
  <c r="H199" i="2"/>
  <c r="J198" i="2"/>
  <c r="H198" i="2" s="1"/>
  <c r="I198" i="2"/>
  <c r="J197" i="2"/>
  <c r="I197" i="2"/>
  <c r="H197" i="2"/>
  <c r="J196" i="2"/>
  <c r="H196" i="2" s="1"/>
  <c r="I196" i="2"/>
  <c r="J195" i="2"/>
  <c r="I195" i="2"/>
  <c r="H195" i="2"/>
  <c r="J194" i="2"/>
  <c r="H194" i="2" s="1"/>
  <c r="I194" i="2"/>
  <c r="J193" i="2"/>
  <c r="I193" i="2"/>
  <c r="H193" i="2"/>
  <c r="J192" i="2"/>
  <c r="H192" i="2" s="1"/>
  <c r="I192" i="2"/>
  <c r="J191" i="2"/>
  <c r="I191" i="2"/>
  <c r="H191" i="2"/>
  <c r="J190" i="2"/>
  <c r="H190" i="2" s="1"/>
  <c r="I190" i="2"/>
  <c r="J189" i="2"/>
  <c r="H189" i="2" s="1"/>
  <c r="I189" i="2"/>
  <c r="J188" i="2"/>
  <c r="H188" i="2" s="1"/>
  <c r="I188" i="2"/>
  <c r="J187" i="2"/>
  <c r="I187" i="2"/>
  <c r="H187" i="2"/>
  <c r="J186" i="2"/>
  <c r="I186" i="2"/>
  <c r="H186" i="2"/>
  <c r="J185" i="2"/>
  <c r="H185" i="2" s="1"/>
  <c r="I185" i="2"/>
  <c r="J184" i="2"/>
  <c r="H184" i="2" s="1"/>
  <c r="I184" i="2"/>
  <c r="J183" i="2"/>
  <c r="I183" i="2"/>
  <c r="H183" i="2"/>
  <c r="J182" i="2"/>
  <c r="I182" i="2"/>
  <c r="H182" i="2"/>
  <c r="J181" i="2"/>
  <c r="H181" i="2" s="1"/>
  <c r="I181" i="2"/>
  <c r="J180" i="2"/>
  <c r="H180" i="2" s="1"/>
  <c r="I180" i="2"/>
  <c r="J179" i="2"/>
  <c r="I179" i="2"/>
  <c r="H179" i="2"/>
  <c r="J178" i="2"/>
  <c r="I178" i="2"/>
  <c r="H178" i="2"/>
  <c r="J177" i="2"/>
  <c r="H177" i="2" s="1"/>
  <c r="I177" i="2"/>
  <c r="J176" i="2"/>
  <c r="H176" i="2" s="1"/>
  <c r="I176" i="2"/>
  <c r="J175" i="2"/>
  <c r="I175" i="2"/>
  <c r="H175" i="2"/>
  <c r="J174" i="2"/>
  <c r="I174" i="2"/>
  <c r="H174" i="2"/>
  <c r="J173" i="2"/>
  <c r="I173" i="2"/>
  <c r="H173" i="2"/>
  <c r="J172" i="2"/>
  <c r="H172" i="2" s="1"/>
  <c r="I172" i="2"/>
  <c r="J171" i="2"/>
  <c r="I171" i="2"/>
  <c r="H171" i="2"/>
  <c r="J170" i="2"/>
  <c r="I170" i="2"/>
  <c r="H170" i="2"/>
  <c r="J169" i="2"/>
  <c r="I169" i="2"/>
  <c r="H169" i="2"/>
  <c r="J168" i="2"/>
  <c r="H168" i="2" s="1"/>
  <c r="I168" i="2"/>
  <c r="J167" i="2"/>
  <c r="H167" i="2" s="1"/>
  <c r="I167" i="2"/>
  <c r="J166" i="2"/>
  <c r="I166" i="2"/>
  <c r="H166" i="2"/>
  <c r="J165" i="2"/>
  <c r="I165" i="2"/>
  <c r="H165" i="2"/>
  <c r="J164" i="2"/>
  <c r="H164" i="2" s="1"/>
  <c r="I164" i="2"/>
  <c r="J163" i="2"/>
  <c r="H163" i="2" s="1"/>
  <c r="I163" i="2"/>
  <c r="J162" i="2"/>
  <c r="I162" i="2"/>
  <c r="H162" i="2"/>
  <c r="J161" i="2"/>
  <c r="I161" i="2"/>
  <c r="H161" i="2"/>
  <c r="J160" i="2"/>
  <c r="H160" i="2" s="1"/>
  <c r="I160" i="2"/>
  <c r="J159" i="2"/>
  <c r="H159" i="2" s="1"/>
  <c r="I159" i="2"/>
  <c r="J158" i="2"/>
  <c r="I158" i="2"/>
  <c r="H158" i="2"/>
  <c r="J157" i="2"/>
  <c r="I157" i="2"/>
  <c r="H157" i="2"/>
  <c r="J156" i="2"/>
  <c r="H156" i="2" s="1"/>
  <c r="I156" i="2"/>
  <c r="J155" i="2"/>
  <c r="H155" i="2" s="1"/>
  <c r="I155" i="2"/>
  <c r="J154" i="2"/>
  <c r="H154" i="2" s="1"/>
  <c r="I154" i="2"/>
  <c r="J153" i="2"/>
  <c r="I153" i="2"/>
  <c r="H153" i="2"/>
  <c r="J152" i="2"/>
  <c r="H152" i="2" s="1"/>
  <c r="I152" i="2"/>
  <c r="J151" i="2"/>
  <c r="I151" i="2"/>
  <c r="H151" i="2"/>
  <c r="J150" i="2"/>
  <c r="H150" i="2" s="1"/>
  <c r="I150" i="2"/>
  <c r="J149" i="2"/>
  <c r="I149" i="2"/>
  <c r="H149" i="2"/>
  <c r="J148" i="2"/>
  <c r="H148" i="2" s="1"/>
  <c r="I148" i="2"/>
  <c r="J147" i="2"/>
  <c r="I147" i="2"/>
  <c r="H147" i="2"/>
  <c r="J146" i="2"/>
  <c r="H146" i="2" s="1"/>
  <c r="I146" i="2"/>
  <c r="J145" i="2"/>
  <c r="I145" i="2"/>
  <c r="H145" i="2"/>
  <c r="J144" i="2"/>
  <c r="H144" i="2" s="1"/>
  <c r="I144" i="2"/>
  <c r="J143" i="2"/>
  <c r="I143" i="2"/>
  <c r="H143" i="2"/>
  <c r="J142" i="2"/>
  <c r="H142" i="2" s="1"/>
  <c r="I142" i="2"/>
  <c r="J141" i="2"/>
  <c r="H141" i="2" s="1"/>
  <c r="I141" i="2"/>
  <c r="J140" i="2"/>
  <c r="H140" i="2" s="1"/>
  <c r="I140" i="2"/>
  <c r="J139" i="2"/>
  <c r="H139" i="2" s="1"/>
  <c r="I139" i="2"/>
  <c r="J138" i="2"/>
  <c r="I138" i="2"/>
  <c r="H138" i="2"/>
  <c r="J137" i="2"/>
  <c r="H137" i="2" s="1"/>
  <c r="I137" i="2"/>
  <c r="J136" i="2"/>
  <c r="H136" i="2" s="1"/>
  <c r="I136" i="2"/>
  <c r="J135" i="2"/>
  <c r="I135" i="2"/>
  <c r="H135" i="2"/>
  <c r="J134" i="2"/>
  <c r="I134" i="2"/>
  <c r="H134" i="2"/>
  <c r="J133" i="2"/>
  <c r="H133" i="2" s="1"/>
  <c r="I133" i="2"/>
  <c r="J132" i="2"/>
  <c r="H132" i="2" s="1"/>
  <c r="I132" i="2"/>
  <c r="J131" i="2"/>
  <c r="I131" i="2"/>
  <c r="H131" i="2"/>
  <c r="J130" i="2"/>
  <c r="I130" i="2"/>
  <c r="H130" i="2"/>
  <c r="J129" i="2"/>
  <c r="I129" i="2"/>
  <c r="H129" i="2"/>
  <c r="J128" i="2"/>
  <c r="H128" i="2" s="1"/>
  <c r="I128" i="2"/>
  <c r="J127" i="2"/>
  <c r="I127" i="2"/>
  <c r="H127" i="2"/>
  <c r="J126" i="2"/>
  <c r="I126" i="2"/>
  <c r="H126" i="2"/>
  <c r="J125" i="2"/>
  <c r="I125" i="2"/>
  <c r="H125" i="2"/>
  <c r="J124" i="2"/>
  <c r="H124" i="2" s="1"/>
  <c r="I124" i="2"/>
  <c r="J123" i="2"/>
  <c r="H123" i="2" s="1"/>
  <c r="I123" i="2"/>
  <c r="J122" i="2"/>
  <c r="I122" i="2"/>
  <c r="H122" i="2"/>
  <c r="J121" i="2"/>
  <c r="I121" i="2"/>
  <c r="H121" i="2"/>
  <c r="J120" i="2"/>
  <c r="H120" i="2" s="1"/>
  <c r="I120" i="2"/>
  <c r="J119" i="2"/>
  <c r="H119" i="2" s="1"/>
  <c r="I119" i="2"/>
  <c r="J118" i="2"/>
  <c r="I118" i="2"/>
  <c r="H118" i="2"/>
  <c r="J117" i="2"/>
  <c r="I117" i="2"/>
  <c r="H117" i="2"/>
  <c r="J116" i="2"/>
  <c r="H116" i="2" s="1"/>
  <c r="I116" i="2"/>
  <c r="J115" i="2"/>
  <c r="H115" i="2" s="1"/>
  <c r="I115" i="2"/>
  <c r="J114" i="2"/>
  <c r="H114" i="2" s="1"/>
  <c r="I114" i="2"/>
  <c r="J113" i="2"/>
  <c r="I113" i="2"/>
  <c r="H113" i="2"/>
  <c r="J112" i="2"/>
  <c r="H112" i="2" s="1"/>
  <c r="I112" i="2"/>
  <c r="J111" i="2"/>
  <c r="H111" i="2" s="1"/>
  <c r="I111" i="2"/>
  <c r="J110" i="2"/>
  <c r="H110" i="2" s="1"/>
  <c r="I110" i="2"/>
  <c r="J109" i="2"/>
  <c r="I109" i="2"/>
  <c r="H109" i="2"/>
  <c r="J108" i="2"/>
  <c r="H108" i="2" s="1"/>
  <c r="I108" i="2"/>
  <c r="J107" i="2"/>
  <c r="H107" i="2" s="1"/>
  <c r="I107" i="2"/>
  <c r="J106" i="2"/>
  <c r="I106" i="2"/>
  <c r="H106" i="2"/>
  <c r="J105" i="2"/>
  <c r="H105" i="2" s="1"/>
  <c r="I105" i="2"/>
  <c r="J104" i="2"/>
  <c r="H104" i="2" s="1"/>
  <c r="I104" i="2"/>
  <c r="J103" i="2"/>
  <c r="H103" i="2" s="1"/>
  <c r="I103" i="2"/>
  <c r="J102" i="2"/>
  <c r="I102" i="2"/>
  <c r="H102" i="2"/>
  <c r="J101" i="2"/>
  <c r="H101" i="2" s="1"/>
  <c r="I101" i="2"/>
  <c r="J100" i="2"/>
  <c r="H100" i="2" s="1"/>
  <c r="I100" i="2"/>
  <c r="J99" i="2"/>
  <c r="H99" i="2" s="1"/>
  <c r="I99" i="2"/>
  <c r="J98" i="2"/>
  <c r="I98" i="2"/>
  <c r="H98" i="2"/>
  <c r="J97" i="2"/>
  <c r="I97" i="2"/>
  <c r="H97" i="2"/>
  <c r="J96" i="2"/>
  <c r="H96" i="2" s="1"/>
  <c r="I96" i="2"/>
  <c r="J95" i="2"/>
  <c r="H95" i="2" s="1"/>
  <c r="I95" i="2"/>
  <c r="J94" i="2"/>
  <c r="I94" i="2"/>
  <c r="H94" i="2"/>
  <c r="J93" i="2"/>
  <c r="I93" i="2"/>
  <c r="H93" i="2"/>
  <c r="J92" i="2"/>
  <c r="H92" i="2" s="1"/>
  <c r="I92" i="2"/>
  <c r="J91" i="2"/>
  <c r="H91" i="2" s="1"/>
  <c r="I91" i="2"/>
  <c r="J90" i="2"/>
  <c r="H90" i="2" s="1"/>
  <c r="I90" i="2"/>
  <c r="J89" i="2"/>
  <c r="I89" i="2"/>
  <c r="H89" i="2"/>
  <c r="J88" i="2"/>
  <c r="H88" i="2" s="1"/>
  <c r="I88" i="2"/>
  <c r="J87" i="2"/>
  <c r="H87" i="2" s="1"/>
  <c r="I87" i="2"/>
  <c r="J86" i="2"/>
  <c r="H86" i="2" s="1"/>
  <c r="I86" i="2"/>
  <c r="J85" i="2"/>
  <c r="I85" i="2"/>
  <c r="H85" i="2"/>
  <c r="J84" i="2"/>
  <c r="H84" i="2" s="1"/>
  <c r="I84" i="2"/>
  <c r="J83" i="2"/>
  <c r="H83" i="2" s="1"/>
  <c r="I83" i="2"/>
  <c r="J82" i="2"/>
  <c r="I82" i="2"/>
  <c r="H82" i="2"/>
  <c r="J81" i="2"/>
  <c r="H81" i="2" s="1"/>
  <c r="I81" i="2"/>
  <c r="J80" i="2"/>
  <c r="H80" i="2" s="1"/>
  <c r="I80" i="2"/>
  <c r="J79" i="2"/>
  <c r="H79" i="2" s="1"/>
  <c r="I79" i="2"/>
  <c r="J78" i="2"/>
  <c r="I78" i="2"/>
  <c r="H78" i="2"/>
  <c r="J77" i="2"/>
  <c r="H77" i="2" s="1"/>
  <c r="I77" i="2"/>
  <c r="J76" i="2"/>
  <c r="H76" i="2" s="1"/>
  <c r="I76" i="2"/>
  <c r="J75" i="2"/>
  <c r="H75" i="2" s="1"/>
  <c r="I75" i="2"/>
  <c r="J74" i="2"/>
  <c r="I74" i="2"/>
  <c r="H74" i="2"/>
  <c r="J73" i="2"/>
  <c r="I73" i="2"/>
  <c r="H73" i="2"/>
  <c r="J72" i="2"/>
  <c r="H72" i="2" s="1"/>
  <c r="I72" i="2"/>
  <c r="J71" i="2"/>
  <c r="H71" i="2" s="1"/>
  <c r="I71" i="2"/>
  <c r="J70" i="2"/>
  <c r="I70" i="2"/>
  <c r="H70" i="2"/>
  <c r="J69" i="2"/>
  <c r="I69" i="2"/>
  <c r="H69" i="2"/>
  <c r="J68" i="2"/>
  <c r="H68" i="2" s="1"/>
  <c r="I68" i="2"/>
  <c r="J67" i="2"/>
  <c r="H67" i="2" s="1"/>
  <c r="I67" i="2"/>
  <c r="J66" i="2"/>
  <c r="H66" i="2" s="1"/>
  <c r="I66" i="2"/>
  <c r="J65" i="2"/>
  <c r="I65" i="2"/>
  <c r="H65" i="2"/>
  <c r="J64" i="2"/>
  <c r="H64" i="2" s="1"/>
  <c r="I64" i="2"/>
  <c r="J63" i="2"/>
  <c r="H63" i="2" s="1"/>
  <c r="I63" i="2"/>
  <c r="J62" i="2"/>
  <c r="H62" i="2" s="1"/>
  <c r="I62" i="2"/>
  <c r="J61" i="2"/>
  <c r="I61" i="2"/>
  <c r="H61" i="2"/>
  <c r="J60" i="2"/>
  <c r="H60" i="2" s="1"/>
  <c r="I60" i="2"/>
  <c r="J59" i="2"/>
  <c r="H59" i="2" s="1"/>
  <c r="I59" i="2"/>
  <c r="J58" i="2"/>
  <c r="I58" i="2"/>
  <c r="H58" i="2"/>
  <c r="J57" i="2"/>
  <c r="H57" i="2" s="1"/>
  <c r="I57" i="2"/>
  <c r="J56" i="2"/>
  <c r="H56" i="2" s="1"/>
  <c r="I56" i="2"/>
  <c r="J55" i="2"/>
  <c r="H55" i="2" s="1"/>
  <c r="I55" i="2"/>
  <c r="J54" i="2"/>
  <c r="I54" i="2"/>
  <c r="H54" i="2"/>
  <c r="J53" i="2"/>
  <c r="H53" i="2" s="1"/>
  <c r="I53" i="2"/>
  <c r="J52" i="2"/>
  <c r="H52" i="2" s="1"/>
  <c r="I52" i="2"/>
  <c r="J51" i="2"/>
  <c r="H51" i="2" s="1"/>
  <c r="I51" i="2"/>
  <c r="J50" i="2"/>
  <c r="I50" i="2"/>
  <c r="H50" i="2"/>
  <c r="J49" i="2"/>
  <c r="I49" i="2"/>
  <c r="H49" i="2"/>
  <c r="J48" i="2"/>
  <c r="H48" i="2" s="1"/>
  <c r="I48" i="2"/>
  <c r="J47" i="2"/>
  <c r="H47" i="2" s="1"/>
  <c r="I47" i="2"/>
  <c r="J46" i="2"/>
  <c r="I46" i="2"/>
  <c r="H46" i="2"/>
  <c r="J45" i="2"/>
  <c r="I45" i="2"/>
  <c r="H45" i="2"/>
  <c r="J44" i="2"/>
  <c r="H44" i="2" s="1"/>
  <c r="I44" i="2"/>
  <c r="J43" i="2"/>
  <c r="H43" i="2" s="1"/>
  <c r="I43" i="2"/>
  <c r="J42" i="2"/>
  <c r="H42" i="2" s="1"/>
  <c r="I42" i="2"/>
  <c r="J41" i="2"/>
  <c r="I41" i="2"/>
  <c r="H41" i="2"/>
  <c r="J40" i="2"/>
  <c r="H40" i="2" s="1"/>
  <c r="I40" i="2"/>
  <c r="J39" i="2"/>
  <c r="H39" i="2" s="1"/>
  <c r="I39" i="2"/>
  <c r="J38" i="2"/>
  <c r="H38" i="2" s="1"/>
  <c r="I38" i="2"/>
  <c r="J37" i="2"/>
  <c r="I37" i="2"/>
  <c r="H37" i="2"/>
  <c r="J36" i="2"/>
  <c r="H36" i="2" s="1"/>
  <c r="I36" i="2"/>
  <c r="J35" i="2"/>
  <c r="H35" i="2" s="1"/>
  <c r="I35" i="2"/>
  <c r="J34" i="2"/>
  <c r="I34" i="2"/>
  <c r="H34" i="2"/>
  <c r="J33" i="2"/>
  <c r="H33" i="2" s="1"/>
  <c r="I33" i="2"/>
  <c r="J32" i="2"/>
  <c r="H32" i="2" s="1"/>
  <c r="I32" i="2"/>
  <c r="J31" i="2"/>
  <c r="H31" i="2" s="1"/>
  <c r="I31" i="2"/>
  <c r="J30" i="2"/>
  <c r="I30" i="2"/>
  <c r="H30" i="2"/>
  <c r="J29" i="2"/>
  <c r="H29" i="2" s="1"/>
  <c r="I29" i="2"/>
  <c r="J28" i="2"/>
  <c r="H28" i="2" s="1"/>
  <c r="I28" i="2"/>
  <c r="J27" i="2"/>
  <c r="H27" i="2" s="1"/>
  <c r="I27" i="2"/>
  <c r="J26" i="2"/>
  <c r="I26" i="2"/>
  <c r="H26" i="2"/>
  <c r="J25" i="2"/>
  <c r="I25" i="2"/>
  <c r="H25" i="2"/>
  <c r="J24" i="2"/>
  <c r="H24" i="2" s="1"/>
  <c r="I24" i="2"/>
  <c r="J23" i="2"/>
  <c r="H23" i="2" s="1"/>
  <c r="I23" i="2"/>
  <c r="J22" i="2"/>
  <c r="I22" i="2"/>
  <c r="H22" i="2"/>
  <c r="J21" i="2"/>
  <c r="I21" i="2"/>
  <c r="H21" i="2"/>
  <c r="J20" i="2"/>
  <c r="J19" i="2"/>
  <c r="J18" i="2"/>
  <c r="E13" i="1" s="1"/>
  <c r="H13" i="1" s="1"/>
  <c r="I13" i="1" s="1"/>
  <c r="J17" i="2"/>
  <c r="J16" i="2"/>
  <c r="J15" i="2"/>
  <c r="J14" i="2"/>
  <c r="J13" i="2"/>
  <c r="J12" i="2"/>
  <c r="F11" i="1" s="1"/>
  <c r="J11" i="2"/>
  <c r="J10" i="2"/>
  <c r="J9" i="2"/>
  <c r="J8" i="2"/>
  <c r="I37" i="1"/>
  <c r="H37" i="1"/>
  <c r="G37" i="1"/>
  <c r="F37" i="1"/>
  <c r="E37" i="1"/>
  <c r="I36" i="1"/>
  <c r="H36" i="1"/>
  <c r="G36" i="1"/>
  <c r="F36" i="1"/>
  <c r="E36" i="1"/>
  <c r="I35" i="1"/>
  <c r="H35" i="1"/>
  <c r="G35" i="1"/>
  <c r="F35" i="1"/>
  <c r="E35" i="1"/>
  <c r="I34" i="1"/>
  <c r="H34" i="1"/>
  <c r="G34" i="1"/>
  <c r="F34" i="1"/>
  <c r="E34" i="1"/>
  <c r="I33" i="1"/>
  <c r="H33" i="1"/>
  <c r="G33" i="1"/>
  <c r="F33" i="1"/>
  <c r="E33" i="1"/>
  <c r="I32" i="1"/>
  <c r="H32" i="1"/>
  <c r="G32" i="1"/>
  <c r="F32" i="1"/>
  <c r="E32" i="1"/>
  <c r="I31" i="1"/>
  <c r="H31" i="1"/>
  <c r="G31" i="1"/>
  <c r="F31" i="1"/>
  <c r="E31" i="1"/>
  <c r="I30" i="1"/>
  <c r="H30" i="1"/>
  <c r="G30" i="1"/>
  <c r="F30" i="1"/>
  <c r="E30" i="1"/>
  <c r="I29" i="1"/>
  <c r="H29" i="1"/>
  <c r="G29" i="1"/>
  <c r="F29" i="1"/>
  <c r="E29" i="1"/>
  <c r="I28" i="1"/>
  <c r="H28" i="1"/>
  <c r="G28" i="1"/>
  <c r="F28" i="1"/>
  <c r="E28" i="1"/>
  <c r="I27" i="1"/>
  <c r="H27" i="1"/>
  <c r="G27" i="1"/>
  <c r="F27" i="1"/>
  <c r="E27" i="1"/>
  <c r="I26" i="1"/>
  <c r="H26" i="1"/>
  <c r="G26" i="1"/>
  <c r="F26" i="1"/>
  <c r="E26" i="1"/>
  <c r="I25" i="1"/>
  <c r="H25" i="1"/>
  <c r="G25" i="1"/>
  <c r="F25" i="1"/>
  <c r="E25" i="1"/>
  <c r="I24" i="1"/>
  <c r="H24" i="1"/>
  <c r="G24" i="1"/>
  <c r="F24" i="1"/>
  <c r="E24" i="1"/>
  <c r="I23" i="1"/>
  <c r="H23" i="1"/>
  <c r="G23" i="1"/>
  <c r="F23" i="1"/>
  <c r="E23" i="1"/>
  <c r="I22" i="1"/>
  <c r="H22" i="1"/>
  <c r="G22" i="1"/>
  <c r="F22" i="1"/>
  <c r="E22" i="1"/>
  <c r="I21" i="1"/>
  <c r="H21" i="1"/>
  <c r="G21" i="1"/>
  <c r="F21" i="1"/>
  <c r="E21" i="1"/>
  <c r="I20" i="1"/>
  <c r="H20" i="1"/>
  <c r="G20" i="1"/>
  <c r="F20" i="1"/>
  <c r="E20" i="1"/>
  <c r="I19" i="1"/>
  <c r="H19" i="1"/>
  <c r="G19" i="1"/>
  <c r="F19" i="1"/>
  <c r="E19" i="1"/>
  <c r="I18" i="1"/>
  <c r="H18" i="1"/>
  <c r="G18" i="1"/>
  <c r="F18" i="1"/>
  <c r="E18" i="1"/>
  <c r="I17" i="1"/>
  <c r="H17" i="1"/>
  <c r="G17" i="1"/>
  <c r="F17" i="1"/>
  <c r="E17" i="1"/>
  <c r="I16" i="1"/>
  <c r="H16" i="1"/>
  <c r="G16" i="1"/>
  <c r="F16" i="1"/>
  <c r="E16" i="1"/>
  <c r="I15" i="1"/>
  <c r="H15" i="1"/>
  <c r="G15" i="1"/>
  <c r="F15" i="1"/>
  <c r="E15" i="1"/>
  <c r="I14" i="1"/>
  <c r="H14" i="1"/>
  <c r="G14" i="1"/>
  <c r="F14" i="1"/>
  <c r="E14" i="1"/>
  <c r="G13" i="1"/>
  <c r="F13" i="1"/>
  <c r="G12" i="1"/>
  <c r="E12" i="1"/>
  <c r="E11" i="1"/>
  <c r="G10" i="1"/>
  <c r="F10" i="1"/>
  <c r="E9" i="1"/>
  <c r="G8" i="1"/>
  <c r="F8" i="1"/>
  <c r="E8" i="1"/>
  <c r="H8" i="1" s="1"/>
  <c r="I8" i="1" s="1"/>
  <c r="F9" i="1" l="1"/>
  <c r="H8" i="2"/>
  <c r="I8" i="2" s="1"/>
  <c r="H12" i="2"/>
  <c r="H16" i="2"/>
  <c r="I16" i="2" s="1"/>
  <c r="H20" i="2"/>
  <c r="I20" i="2" s="1"/>
  <c r="G11" i="1"/>
  <c r="H11" i="1" s="1"/>
  <c r="I11" i="1" s="1"/>
  <c r="G9" i="1"/>
  <c r="I12" i="2"/>
  <c r="F12" i="1"/>
  <c r="H12" i="1" s="1"/>
  <c r="I12" i="1" s="1"/>
  <c r="H9" i="2"/>
  <c r="I9" i="2" s="1"/>
  <c r="H13" i="2"/>
  <c r="I13" i="2" s="1"/>
  <c r="H17" i="2"/>
  <c r="I17" i="2" s="1"/>
  <c r="E10" i="1"/>
  <c r="H10" i="1" s="1"/>
  <c r="I10" i="1" s="1"/>
  <c r="H10" i="2"/>
  <c r="I10" i="2" s="1"/>
  <c r="H14" i="2"/>
  <c r="I14" i="2" s="1"/>
  <c r="H18" i="2"/>
  <c r="I18" i="2" s="1"/>
  <c r="H11" i="2"/>
  <c r="I11" i="2" s="1"/>
  <c r="H15" i="2"/>
  <c r="I15" i="2" s="1"/>
  <c r="H19" i="2"/>
  <c r="I19" i="2" s="1"/>
  <c r="H9" i="1" l="1"/>
  <c r="I9" i="1" s="1"/>
</calcChain>
</file>

<file path=xl/sharedStrings.xml><?xml version="1.0" encoding="utf-8"?>
<sst xmlns="http://schemas.openxmlformats.org/spreadsheetml/2006/main" count="153" uniqueCount="107">
  <si>
    <t>Кладовая мастерской: остатки</t>
  </si>
  <si>
    <t>Пример на вымышленных данных. Остаток означает количество на полке.</t>
  </si>
  <si>
    <t>Код</t>
  </si>
  <si>
    <t>Наименование</t>
  </si>
  <si>
    <t>Ед.</t>
  </si>
  <si>
    <t>На начало</t>
  </si>
  <si>
    <t>Приход</t>
  </si>
  <si>
    <t>Выдача</t>
  </si>
  <si>
    <t>Возврат</t>
  </si>
  <si>
    <t>На полке</t>
  </si>
  <si>
    <t>Проверка</t>
  </si>
  <si>
    <t>Место хранения</t>
  </si>
  <si>
    <t>W001</t>
  </si>
  <si>
    <t>Перчатки нитриловые</t>
  </si>
  <si>
    <t>пар</t>
  </si>
  <si>
    <t>Стеллаж А</t>
  </si>
  <si>
    <t>W002</t>
  </si>
  <si>
    <t>Сверло по металлу 6 мм</t>
  </si>
  <si>
    <t>шт</t>
  </si>
  <si>
    <t>W003</t>
  </si>
  <si>
    <t>Лента малярная</t>
  </si>
  <si>
    <t>рул</t>
  </si>
  <si>
    <t>Стеллаж Б</t>
  </si>
  <si>
    <t>W004</t>
  </si>
  <si>
    <t>Набор шестигранников</t>
  </si>
  <si>
    <t>набор</t>
  </si>
  <si>
    <t>W005</t>
  </si>
  <si>
    <t>Очиститель</t>
  </si>
  <si>
    <t>л</t>
  </si>
  <si>
    <t>Шкаф В</t>
  </si>
  <si>
    <t>W006</t>
  </si>
  <si>
    <t>Круг шлифовальный</t>
  </si>
  <si>
    <t>W007</t>
  </si>
  <si>
    <t>W008</t>
  </si>
  <si>
    <t>W009</t>
  </si>
  <si>
    <t>W010</t>
  </si>
  <si>
    <t>W011</t>
  </si>
  <si>
    <t>W012</t>
  </si>
  <si>
    <t>W013</t>
  </si>
  <si>
    <t>W014</t>
  </si>
  <si>
    <t>W015</t>
  </si>
  <si>
    <t>W016</t>
  </si>
  <si>
    <t>W017</t>
  </si>
  <si>
    <t>W018</t>
  </si>
  <si>
    <t>W019</t>
  </si>
  <si>
    <t>W020</t>
  </si>
  <si>
    <t>W021</t>
  </si>
  <si>
    <t>W022</t>
  </si>
  <si>
    <t>W023</t>
  </si>
  <si>
    <t>W024</t>
  </si>
  <si>
    <t>W025</t>
  </si>
  <si>
    <t>W026</t>
  </si>
  <si>
    <t>W027</t>
  </si>
  <si>
    <t>W028</t>
  </si>
  <si>
    <t>W029</t>
  </si>
  <si>
    <t>W030</t>
  </si>
  <si>
    <t>30 позиций. Сначала изучите лист Инструкция.</t>
  </si>
  <si>
    <t>Кладовая мастерской: журнал</t>
  </si>
  <si>
    <t>Записывайте события по порядку. Количество положительное, знак задаёт операция.</t>
  </si>
  <si>
    <t>Дата</t>
  </si>
  <si>
    <t>Операция</t>
  </si>
  <si>
    <t>Кол-во</t>
  </si>
  <si>
    <t>Кому / от кого</t>
  </si>
  <si>
    <t>Документ</t>
  </si>
  <si>
    <t>Примечание</t>
  </si>
  <si>
    <t>На полке после</t>
  </si>
  <si>
    <t>В расчёте</t>
  </si>
  <si>
    <t>Учебный поставщик</t>
  </si>
  <si>
    <t>УЧ-001</t>
  </si>
  <si>
    <t>Новая упаковка</t>
  </si>
  <si>
    <t>Мастер А</t>
  </si>
  <si>
    <t>УЧ-002</t>
  </si>
  <si>
    <t>Для рабочего места</t>
  </si>
  <si>
    <t>Мастер Б</t>
  </si>
  <si>
    <t>УЧ-003</t>
  </si>
  <si>
    <t>Для смены</t>
  </si>
  <si>
    <t>УЧ-004</t>
  </si>
  <si>
    <t>Пополнение</t>
  </si>
  <si>
    <t>УЧ-005</t>
  </si>
  <si>
    <t>Для работы</t>
  </si>
  <si>
    <t>УЧ-006</t>
  </si>
  <si>
    <t>Не использовано</t>
  </si>
  <si>
    <t>УЧ-007</t>
  </si>
  <si>
    <t>Для работ</t>
  </si>
  <si>
    <t>УЧ-008</t>
  </si>
  <si>
    <t>УЧ-009</t>
  </si>
  <si>
    <t>Вернули набор</t>
  </si>
  <si>
    <t>УЧ-010</t>
  </si>
  <si>
    <t>Для очистки</t>
  </si>
  <si>
    <t>УЧ-011</t>
  </si>
  <si>
    <t>УЧ-012</t>
  </si>
  <si>
    <t>УЧ-013</t>
  </si>
  <si>
    <t>Кладовая мастерской: как пользоваться</t>
  </si>
  <si>
    <t>Назначение: 30 позиций и 300 движений. Учёт расходников и возвратного инструмента на одной полке или в одной кладовой.</t>
  </si>
  <si>
    <t>1. На листе Остатки заполните жёлтые поля: название, единицу, количество на полке на дату начала и место хранения. Если ничего нет, введите 0.</t>
  </si>
  <si>
    <t>2. Коды W001-W030 уже заданы. Не меняйте их. В журнале выбирайте код из списка. Одному коду соответствует одна позиция и одна единица измерения.</t>
  </si>
  <si>
    <t>3. На листе Журнал добавляйте события по порядку в первую свободную строку. Дата, код, операция и положительное количество обязательны.</t>
  </si>
  <si>
    <t>Страница комплекта</t>
  </si>
  <si>
    <t>Приход добавляет количество на полку. Выдача уменьшает. Возврат добавляет ранее выданное и физически возвращённое. Расходник после использования не возвращается.</t>
  </si>
  <si>
    <t>4. На полке = на начало + приход - выдача + возврат. В журнале показан остаток после каждой строки. Не сортируйте строки: их порядок задаёт последовательность событий.</t>
  </si>
  <si>
    <t>5. Красный остаток означает ошибку или выдачу сверх записанного наличия. Проверьте дату, количество и пропущенные движения. Возврат больше выдачи тоже требует проверки.</t>
  </si>
  <si>
    <t>6. Строка с В расчёте = Нет исключена из итогов. Проверьте обязательные поля, код и начальный остаток. Вставка из буфера может обходить проверку ввода.</t>
  </si>
  <si>
    <t>7. Не редактируйте расчётные столбцы. Для нового периода сохраните отдельную копию: в начальные остатки перенесите сверенное количество на полке. Вернувшееся из прошлого периода внесите как приход с примечанием.</t>
  </si>
  <si>
    <t>Количество допускает дробь (например 2,5 л). Данные храните в своих файлах. Шаблон не связан с приложением автоматически.</t>
  </si>
  <si>
    <t>Это учебный пример. Все названия, получатели и документы вымышлены. Начальный период: 01.10.2026.</t>
  </si>
  <si>
    <t>Источник: оригинальный шаблон Каптёрки ПРО. На странице комплекта есть печатные PDF и пример.</t>
  </si>
  <si>
    <t>https://kapterka-pro.ru/uchet-instrumenta-android.html#workshop-kit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</si>
</sst>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7">
    <font>
      <sz val="11"/>
      <name val="Carlito"/>
    </font>
    <font>
      <sz val="11"/>
      <color rgb="FF173039"/>
      <name val="Arial"/>
    </font>
    <font>
      <b/>
      <sz val="17"/>
      <color rgb="FF173039"/>
      <name val="Arial"/>
    </font>
    <font>
      <i/>
      <sz val="11"/>
      <color rgb="FF52646B"/>
      <name val="Arial"/>
    </font>
    <font>
      <b/>
      <sz val="11"/>
      <color rgb="FFFFFFFF"/>
      <name val="Arial"/>
    </font>
    <font>
      <sz val="11"/>
      <name val="Carlito"/>
    </font>
    <font>
      <u/>
      <sz val="11"/>
      <color theme="10"/>
      <name val="Carlito"/>
    </font>
  </fonts>
  <fills count="5">
    <fill>
      <patternFill patternType="none"/>
    </fill>
    <fill>
      <patternFill patternType="gray125"/>
    </fill>
    <fill>
      <patternFill patternType="solid">
        <fgColor rgb="FF173039"/>
      </patternFill>
    </fill>
    <fill>
      <patternFill patternType="solid">
        <fgColor rgb="FFFFF4CC"/>
      </patternFill>
    </fill>
    <fill>
      <patternFill patternType="solid">
        <fgColor rgb="FFEDF3F3"/>
      </patternFill>
    </fill>
  </fills>
  <borders count="2">
    <border>
      <left/>
      <right/>
      <top/>
      <bottom/>
      <diagonal/>
    </border>
    <border>
      <left/>
      <right/>
      <top/>
      <bottom style="thin">
        <color rgb="FFB9C8CC"/>
      </bottom>
      <diagonal/>
    </border>
  </borders>
  <cellStyleXfs count="3">
    <xf numFmtId="0" fontId="0" fillId="0" borderId="0"/>
    <xf numFmtId="0" fontId="5" fillId="0" borderId="0"/>
    <xf numFmtId="0" fontId="6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1" fillId="0" borderId="1" xfId="1" applyFont="1" applyBorder="1" applyAlignment="1">
      <alignment vertical="center"/>
    </xf>
    <xf numFmtId="0" fontId="3" fillId="0" borderId="0" xfId="1" applyFont="1" applyAlignment="1">
      <alignment vertical="center"/>
    </xf>
    <xf numFmtId="0" fontId="4" fillId="2" borderId="0" xfId="1" applyFont="1" applyFill="1" applyAlignment="1">
      <alignment horizontal="center" vertical="center" wrapText="1"/>
    </xf>
    <xf numFmtId="0" fontId="1" fillId="3" borderId="0" xfId="1" applyFont="1" applyFill="1" applyAlignment="1">
      <alignment vertical="center"/>
    </xf>
    <xf numFmtId="0" fontId="1" fillId="4" borderId="0" xfId="1" applyFont="1" applyFill="1" applyAlignment="1">
      <alignment vertical="center"/>
    </xf>
    <xf numFmtId="0" fontId="1" fillId="3" borderId="0" xfId="1" applyFont="1" applyFill="1" applyAlignment="1">
      <alignment horizontal="right" vertical="center"/>
    </xf>
    <xf numFmtId="0" fontId="1" fillId="0" borderId="0" xfId="1" applyFont="1" applyAlignment="1">
      <alignment horizontal="right" vertical="center"/>
    </xf>
    <xf numFmtId="164" fontId="1" fillId="3" borderId="0" xfId="1" applyNumberFormat="1" applyFont="1" applyFill="1" applyAlignment="1">
      <alignment vertical="center"/>
    </xf>
    <xf numFmtId="0" fontId="1" fillId="0" borderId="0" xfId="1" applyFont="1" applyAlignment="1">
      <alignment vertical="center" wrapText="1"/>
    </xf>
    <xf numFmtId="0" fontId="6" fillId="0" borderId="0" xfId="2" applyAlignment="1">
      <alignment vertical="center"/>
    </xf>
  </cellXfs>
  <cellStyles count="3">
    <cellStyle name="Normal" xfId="1" xr:uid="{00000000-0005-0000-0000-000000000000}"/>
    <cellStyle name="Гиперссылка" xfId="2" builtinId="8"/>
    <cellStyle name="Обычный" xfId="0" builtinId="0"/>
  </cellStyles>
  <dxfs count="4">
    <dxf>
      <font>
        <b/>
        <color rgb="FFA71D2A"/>
      </font>
      <fill>
        <patternFill patternType="solid">
          <bgColor rgb="FFFDE6E6"/>
        </patternFill>
      </fill>
    </dxf>
    <dxf>
      <font>
        <b/>
        <color rgb="FFA71D2A"/>
      </font>
      <fill>
        <patternFill patternType="solid">
          <bgColor rgb="FFFDE6E6"/>
        </patternFill>
      </fill>
    </dxf>
    <dxf>
      <font>
        <b/>
        <color rgb="FFA71D2A"/>
      </font>
      <fill>
        <patternFill patternType="solid">
          <bgColor rgb="FFFDE6E6"/>
        </patternFill>
      </fill>
    </dxf>
    <dxf>
      <font>
        <b/>
        <color rgb="FFA71D2A"/>
      </font>
      <fill>
        <patternFill patternType="solid">
          <bgColor rgb="FFFDE6E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3</xdr:row>
      <xdr:rowOff>0</xdr:rowOff>
    </xdr:from>
    <xdr:ext cx="1428750" cy="1428750"/>
    <xdr:pic>
      <xdr:nvPicPr>
        <xdr:cNvPr id="2" name="caf883f0-468e-4f8f-86a2-1ce531e85b2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kapterka-pro.ru/uchet-instrumenta-android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73039"/>
  </sheetPr>
  <dimension ref="A1:J39"/>
  <sheetViews>
    <sheetView showGridLines="0" tabSelected="1" workbookViewId="0">
      <pane ySplit="7" topLeftCell="A8" activePane="bottomLeft" state="frozen"/>
      <selection pane="bottomLeft"/>
    </sheetView>
  </sheetViews>
  <sheetFormatPr defaultRowHeight="13.8"/>
  <cols>
    <col min="1" max="1" width="9.3984375" customWidth="1"/>
    <col min="2" max="2" width="30.59765625" customWidth="1"/>
    <col min="3" max="3" width="7.5" customWidth="1"/>
    <col min="4" max="4" width="11.5" customWidth="1"/>
    <col min="5" max="7" width="10.59765625" customWidth="1"/>
    <col min="8" max="8" width="11.5" customWidth="1"/>
    <col min="9" max="9" width="29.3984375" customWidth="1"/>
    <col min="10" max="10" width="19.3984375" customWidth="1"/>
  </cols>
  <sheetData>
    <row r="1" spans="1:10" ht="24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30" customHeight="1">
      <c r="A2" s="2" t="s">
        <v>0</v>
      </c>
      <c r="B2" s="1"/>
      <c r="C2" s="1"/>
      <c r="D2" s="1"/>
      <c r="E2" s="1"/>
      <c r="F2" s="1"/>
      <c r="G2" s="1"/>
      <c r="H2" s="1"/>
      <c r="I2" s="1"/>
      <c r="J2" s="1"/>
    </row>
    <row r="3" spans="1:10" ht="24" customHeight="1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 ht="24" customHeight="1">
      <c r="A4" s="4" t="s">
        <v>1</v>
      </c>
      <c r="B4" s="1"/>
      <c r="C4" s="1"/>
      <c r="D4" s="1"/>
      <c r="E4" s="1"/>
      <c r="F4" s="1"/>
      <c r="G4" s="1"/>
      <c r="H4" s="1"/>
      <c r="I4" s="1"/>
      <c r="J4" s="1"/>
    </row>
    <row r="5" spans="1:10" ht="24" customHeight="1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24" customHeight="1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ht="36" customHeight="1">
      <c r="A7" s="5" t="s">
        <v>2</v>
      </c>
      <c r="B7" s="5" t="s">
        <v>3</v>
      </c>
      <c r="C7" s="5" t="s">
        <v>4</v>
      </c>
      <c r="D7" s="5" t="s">
        <v>5</v>
      </c>
      <c r="E7" s="5" t="s">
        <v>6</v>
      </c>
      <c r="F7" s="5" t="s">
        <v>7</v>
      </c>
      <c r="G7" s="5" t="s">
        <v>8</v>
      </c>
      <c r="H7" s="5" t="s">
        <v>9</v>
      </c>
      <c r="I7" s="5" t="s">
        <v>10</v>
      </c>
      <c r="J7" s="5" t="s">
        <v>11</v>
      </c>
    </row>
    <row r="8" spans="1:10" ht="24" customHeight="1">
      <c r="A8" s="7" t="s">
        <v>12</v>
      </c>
      <c r="B8" s="6" t="s">
        <v>13</v>
      </c>
      <c r="C8" s="6" t="s">
        <v>14</v>
      </c>
      <c r="D8" s="8">
        <v>20</v>
      </c>
      <c r="E8" s="9">
        <f>IF(OR(B8="",NOT(ISNUMBER(D8))),"",SUMIFS(Журнал!$D$8:$D$307,Журнал!$B$8:$B$307,A8,Журнал!$C$8:$C$307,"Приход",Журнал!$J$8:$J$307,"Да"))</f>
        <v>40</v>
      </c>
      <c r="F8" s="9">
        <f>IF(OR(B8="",NOT(ISNUMBER(D8))),"",SUMIFS(Журнал!$D$8:$D$307,Журнал!$B$8:$B$307,A8,Журнал!$C$8:$C$307,"Выдача",Журнал!$J$8:$J$307,"Да"))</f>
        <v>8</v>
      </c>
      <c r="G8" s="9">
        <f>IF(OR(B8="",NOT(ISNUMBER(D8))),"",SUMIFS(Журнал!$D$8:$D$307,Журнал!$B$8:$B$307,A8,Журнал!$C$8:$C$307,"Возврат",Журнал!$J$8:$J$307,"Да"))</f>
        <v>0</v>
      </c>
      <c r="H8" s="9">
        <f t="shared" ref="H8:H37" si="0">IF(OR(B8="",NOT(ISNUMBER(D8))),"",D8+E8-F8+G8)</f>
        <v>52</v>
      </c>
      <c r="I8" s="1" t="str">
        <f t="shared" ref="I8:I37" si="1">IF(B8="","",IF(A8="","Укажите код",IF(COUNTIFS($A$8:$A$37,A8)&gt;1,"Повтор кода",IF(C8="","Укажите единицу",IF(NOT(ISNUMBER(D8)),"Укажите начальный остаток",IF(H8&lt;0,"Отрицательный остаток",IF(G8&gt;F8,"Проверьте возврат","")))))))</f>
        <v/>
      </c>
      <c r="J8" s="6" t="s">
        <v>15</v>
      </c>
    </row>
    <row r="9" spans="1:10" ht="24" customHeight="1">
      <c r="A9" s="7" t="s">
        <v>16</v>
      </c>
      <c r="B9" s="6" t="s">
        <v>17</v>
      </c>
      <c r="C9" s="6" t="s">
        <v>18</v>
      </c>
      <c r="D9" s="8">
        <v>10</v>
      </c>
      <c r="E9" s="9">
        <f>IF(OR(B9="",NOT(ISNUMBER(D9))),"",SUMIFS(Журнал!$D$8:$D$307,Журнал!$B$8:$B$307,A9,Журнал!$C$8:$C$307,"Приход",Журнал!$J$8:$J$307,"Да"))</f>
        <v>0</v>
      </c>
      <c r="F9" s="9">
        <f>IF(OR(B9="",NOT(ISNUMBER(D9))),"",SUMIFS(Журнал!$D$8:$D$307,Журнал!$B$8:$B$307,A9,Журнал!$C$8:$C$307,"Выдача",Журнал!$J$8:$J$307,"Да"))</f>
        <v>4</v>
      </c>
      <c r="G9" s="9">
        <f>IF(OR(B9="",NOT(ISNUMBER(D9))),"",SUMIFS(Журнал!$D$8:$D$307,Журнал!$B$8:$B$307,A9,Журнал!$C$8:$C$307,"Возврат",Журнал!$J$8:$J$307,"Да"))</f>
        <v>1</v>
      </c>
      <c r="H9" s="9">
        <f t="shared" si="0"/>
        <v>7</v>
      </c>
      <c r="I9" s="1" t="str">
        <f t="shared" si="1"/>
        <v/>
      </c>
      <c r="J9" s="6" t="s">
        <v>15</v>
      </c>
    </row>
    <row r="10" spans="1:10" ht="24" customHeight="1">
      <c r="A10" s="7" t="s">
        <v>19</v>
      </c>
      <c r="B10" s="6" t="s">
        <v>20</v>
      </c>
      <c r="C10" s="6" t="s">
        <v>21</v>
      </c>
      <c r="D10" s="8">
        <v>6</v>
      </c>
      <c r="E10" s="9">
        <f>IF(OR(B10="",NOT(ISNUMBER(D10))),"",SUMIFS(Журнал!$D$8:$D$307,Журнал!$B$8:$B$307,A10,Журнал!$C$8:$C$307,"Приход",Журнал!$J$8:$J$307,"Да"))</f>
        <v>4</v>
      </c>
      <c r="F10" s="9">
        <f>IF(OR(B10="",NOT(ISNUMBER(D10))),"",SUMIFS(Журнал!$D$8:$D$307,Журнал!$B$8:$B$307,A10,Журнал!$C$8:$C$307,"Выдача",Журнал!$J$8:$J$307,"Да"))</f>
        <v>3</v>
      </c>
      <c r="G10" s="9">
        <f>IF(OR(B10="",NOT(ISNUMBER(D10))),"",SUMIFS(Журнал!$D$8:$D$307,Журнал!$B$8:$B$307,A10,Журнал!$C$8:$C$307,"Возврат",Журнал!$J$8:$J$307,"Да"))</f>
        <v>0</v>
      </c>
      <c r="H10" s="9">
        <f t="shared" si="0"/>
        <v>7</v>
      </c>
      <c r="I10" s="1" t="str">
        <f t="shared" si="1"/>
        <v/>
      </c>
      <c r="J10" s="6" t="s">
        <v>22</v>
      </c>
    </row>
    <row r="11" spans="1:10" ht="24" customHeight="1">
      <c r="A11" s="7" t="s">
        <v>23</v>
      </c>
      <c r="B11" s="6" t="s">
        <v>24</v>
      </c>
      <c r="C11" s="6" t="s">
        <v>25</v>
      </c>
      <c r="D11" s="8">
        <v>2</v>
      </c>
      <c r="E11" s="9">
        <f>IF(OR(B11="",NOT(ISNUMBER(D11))),"",SUMIFS(Журнал!$D$8:$D$307,Журнал!$B$8:$B$307,A11,Журнал!$C$8:$C$307,"Приход",Журнал!$J$8:$J$307,"Да"))</f>
        <v>0</v>
      </c>
      <c r="F11" s="9">
        <f>IF(OR(B11="",NOT(ISNUMBER(D11))),"",SUMIFS(Журнал!$D$8:$D$307,Журнал!$B$8:$B$307,A11,Журнал!$C$8:$C$307,"Выдача",Журнал!$J$8:$J$307,"Да"))</f>
        <v>1</v>
      </c>
      <c r="G11" s="9">
        <f>IF(OR(B11="",NOT(ISNUMBER(D11))),"",SUMIFS(Журнал!$D$8:$D$307,Журнал!$B$8:$B$307,A11,Журнал!$C$8:$C$307,"Возврат",Журнал!$J$8:$J$307,"Да"))</f>
        <v>1</v>
      </c>
      <c r="H11" s="9">
        <f t="shared" si="0"/>
        <v>2</v>
      </c>
      <c r="I11" s="1" t="str">
        <f t="shared" si="1"/>
        <v/>
      </c>
      <c r="J11" s="6" t="s">
        <v>22</v>
      </c>
    </row>
    <row r="12" spans="1:10" ht="24" customHeight="1">
      <c r="A12" s="7" t="s">
        <v>26</v>
      </c>
      <c r="B12" s="6" t="s">
        <v>27</v>
      </c>
      <c r="C12" s="6" t="s">
        <v>28</v>
      </c>
      <c r="D12" s="8">
        <v>5</v>
      </c>
      <c r="E12" s="9">
        <f>IF(OR(B12="",NOT(ISNUMBER(D12))),"",SUMIFS(Журнал!$D$8:$D$307,Журнал!$B$8:$B$307,A12,Журнал!$C$8:$C$307,"Приход",Журнал!$J$8:$J$307,"Да"))</f>
        <v>3</v>
      </c>
      <c r="F12" s="9">
        <f>IF(OR(B12="",NOT(ISNUMBER(D12))),"",SUMIFS(Журнал!$D$8:$D$307,Журнал!$B$8:$B$307,A12,Журнал!$C$8:$C$307,"Выдача",Журнал!$J$8:$J$307,"Да"))</f>
        <v>2.5</v>
      </c>
      <c r="G12" s="9">
        <f>IF(OR(B12="",NOT(ISNUMBER(D12))),"",SUMIFS(Журнал!$D$8:$D$307,Журнал!$B$8:$B$307,A12,Журнал!$C$8:$C$307,"Возврат",Журнал!$J$8:$J$307,"Да"))</f>
        <v>0</v>
      </c>
      <c r="H12" s="9">
        <f t="shared" si="0"/>
        <v>5.5</v>
      </c>
      <c r="I12" s="1" t="str">
        <f t="shared" si="1"/>
        <v/>
      </c>
      <c r="J12" s="6" t="s">
        <v>29</v>
      </c>
    </row>
    <row r="13" spans="1:10" ht="24" customHeight="1">
      <c r="A13" s="7" t="s">
        <v>30</v>
      </c>
      <c r="B13" s="6" t="s">
        <v>31</v>
      </c>
      <c r="C13" s="6" t="s">
        <v>18</v>
      </c>
      <c r="D13" s="8">
        <v>30</v>
      </c>
      <c r="E13" s="9">
        <f>IF(OR(B13="",NOT(ISNUMBER(D13))),"",SUMIFS(Журнал!$D$8:$D$307,Журнал!$B$8:$B$307,A13,Журнал!$C$8:$C$307,"Приход",Журнал!$J$8:$J$307,"Да"))</f>
        <v>20</v>
      </c>
      <c r="F13" s="9">
        <f>IF(OR(B13="",NOT(ISNUMBER(D13))),"",SUMIFS(Журнал!$D$8:$D$307,Журнал!$B$8:$B$307,A13,Журнал!$C$8:$C$307,"Выдача",Журнал!$J$8:$J$307,"Да"))</f>
        <v>12</v>
      </c>
      <c r="G13" s="9">
        <f>IF(OR(B13="",NOT(ISNUMBER(D13))),"",SUMIFS(Журнал!$D$8:$D$307,Журнал!$B$8:$B$307,A13,Журнал!$C$8:$C$307,"Возврат",Журнал!$J$8:$J$307,"Да"))</f>
        <v>2</v>
      </c>
      <c r="H13" s="9">
        <f t="shared" si="0"/>
        <v>40</v>
      </c>
      <c r="I13" s="1" t="str">
        <f t="shared" si="1"/>
        <v/>
      </c>
      <c r="J13" s="6" t="s">
        <v>29</v>
      </c>
    </row>
    <row r="14" spans="1:10" ht="24" customHeight="1">
      <c r="A14" s="7" t="s">
        <v>32</v>
      </c>
      <c r="B14" s="6"/>
      <c r="C14" s="6"/>
      <c r="D14" s="8"/>
      <c r="E14" s="9" t="str">
        <f>IF(OR(B14="",NOT(ISNUMBER(D14))),"",SUMIFS(Журнал!$D$8:$D$307,Журнал!$B$8:$B$307,A14,Журнал!$C$8:$C$307,"Приход",Журнал!$J$8:$J$307,"Да"))</f>
        <v/>
      </c>
      <c r="F14" s="9" t="str">
        <f>IF(OR(B14="",NOT(ISNUMBER(D14))),"",SUMIFS(Журнал!$D$8:$D$307,Журнал!$B$8:$B$307,A14,Журнал!$C$8:$C$307,"Выдача",Журнал!$J$8:$J$307,"Да"))</f>
        <v/>
      </c>
      <c r="G14" s="9" t="str">
        <f>IF(OR(B14="",NOT(ISNUMBER(D14))),"",SUMIFS(Журнал!$D$8:$D$307,Журнал!$B$8:$B$307,A14,Журнал!$C$8:$C$307,"Возврат",Журнал!$J$8:$J$307,"Да"))</f>
        <v/>
      </c>
      <c r="H14" s="9" t="str">
        <f t="shared" si="0"/>
        <v/>
      </c>
      <c r="I14" s="1" t="str">
        <f t="shared" si="1"/>
        <v/>
      </c>
      <c r="J14" s="6"/>
    </row>
    <row r="15" spans="1:10" ht="24" customHeight="1">
      <c r="A15" s="7" t="s">
        <v>33</v>
      </c>
      <c r="B15" s="6"/>
      <c r="C15" s="6"/>
      <c r="D15" s="8"/>
      <c r="E15" s="9" t="str">
        <f>IF(OR(B15="",NOT(ISNUMBER(D15))),"",SUMIFS(Журнал!$D$8:$D$307,Журнал!$B$8:$B$307,A15,Журнал!$C$8:$C$307,"Приход",Журнал!$J$8:$J$307,"Да"))</f>
        <v/>
      </c>
      <c r="F15" s="9" t="str">
        <f>IF(OR(B15="",NOT(ISNUMBER(D15))),"",SUMIFS(Журнал!$D$8:$D$307,Журнал!$B$8:$B$307,A15,Журнал!$C$8:$C$307,"Выдача",Журнал!$J$8:$J$307,"Да"))</f>
        <v/>
      </c>
      <c r="G15" s="9" t="str">
        <f>IF(OR(B15="",NOT(ISNUMBER(D15))),"",SUMIFS(Журнал!$D$8:$D$307,Журнал!$B$8:$B$307,A15,Журнал!$C$8:$C$307,"Возврат",Журнал!$J$8:$J$307,"Да"))</f>
        <v/>
      </c>
      <c r="H15" s="9" t="str">
        <f t="shared" si="0"/>
        <v/>
      </c>
      <c r="I15" s="1" t="str">
        <f t="shared" si="1"/>
        <v/>
      </c>
      <c r="J15" s="6"/>
    </row>
    <row r="16" spans="1:10" ht="24" customHeight="1">
      <c r="A16" s="7" t="s">
        <v>34</v>
      </c>
      <c r="B16" s="6"/>
      <c r="C16" s="6"/>
      <c r="D16" s="8"/>
      <c r="E16" s="9" t="str">
        <f>IF(OR(B16="",NOT(ISNUMBER(D16))),"",SUMIFS(Журнал!$D$8:$D$307,Журнал!$B$8:$B$307,A16,Журнал!$C$8:$C$307,"Приход",Журнал!$J$8:$J$307,"Да"))</f>
        <v/>
      </c>
      <c r="F16" s="9" t="str">
        <f>IF(OR(B16="",NOT(ISNUMBER(D16))),"",SUMIFS(Журнал!$D$8:$D$307,Журнал!$B$8:$B$307,A16,Журнал!$C$8:$C$307,"Выдача",Журнал!$J$8:$J$307,"Да"))</f>
        <v/>
      </c>
      <c r="G16" s="9" t="str">
        <f>IF(OR(B16="",NOT(ISNUMBER(D16))),"",SUMIFS(Журнал!$D$8:$D$307,Журнал!$B$8:$B$307,A16,Журнал!$C$8:$C$307,"Возврат",Журнал!$J$8:$J$307,"Да"))</f>
        <v/>
      </c>
      <c r="H16" s="9" t="str">
        <f t="shared" si="0"/>
        <v/>
      </c>
      <c r="I16" s="1" t="str">
        <f t="shared" si="1"/>
        <v/>
      </c>
      <c r="J16" s="6"/>
    </row>
    <row r="17" spans="1:10" ht="24" customHeight="1">
      <c r="A17" s="7" t="s">
        <v>35</v>
      </c>
      <c r="B17" s="6"/>
      <c r="C17" s="6"/>
      <c r="D17" s="8"/>
      <c r="E17" s="9" t="str">
        <f>IF(OR(B17="",NOT(ISNUMBER(D17))),"",SUMIFS(Журнал!$D$8:$D$307,Журнал!$B$8:$B$307,A17,Журнал!$C$8:$C$307,"Приход",Журнал!$J$8:$J$307,"Да"))</f>
        <v/>
      </c>
      <c r="F17" s="9" t="str">
        <f>IF(OR(B17="",NOT(ISNUMBER(D17))),"",SUMIFS(Журнал!$D$8:$D$307,Журнал!$B$8:$B$307,A17,Журнал!$C$8:$C$307,"Выдача",Журнал!$J$8:$J$307,"Да"))</f>
        <v/>
      </c>
      <c r="G17" s="9" t="str">
        <f>IF(OR(B17="",NOT(ISNUMBER(D17))),"",SUMIFS(Журнал!$D$8:$D$307,Журнал!$B$8:$B$307,A17,Журнал!$C$8:$C$307,"Возврат",Журнал!$J$8:$J$307,"Да"))</f>
        <v/>
      </c>
      <c r="H17" s="9" t="str">
        <f t="shared" si="0"/>
        <v/>
      </c>
      <c r="I17" s="1" t="str">
        <f t="shared" si="1"/>
        <v/>
      </c>
      <c r="J17" s="6"/>
    </row>
    <row r="18" spans="1:10" ht="24" customHeight="1">
      <c r="A18" s="7" t="s">
        <v>36</v>
      </c>
      <c r="B18" s="6"/>
      <c r="C18" s="6"/>
      <c r="D18" s="8"/>
      <c r="E18" s="9" t="str">
        <f>IF(OR(B18="",NOT(ISNUMBER(D18))),"",SUMIFS(Журнал!$D$8:$D$307,Журнал!$B$8:$B$307,A18,Журнал!$C$8:$C$307,"Приход",Журнал!$J$8:$J$307,"Да"))</f>
        <v/>
      </c>
      <c r="F18" s="9" t="str">
        <f>IF(OR(B18="",NOT(ISNUMBER(D18))),"",SUMIFS(Журнал!$D$8:$D$307,Журнал!$B$8:$B$307,A18,Журнал!$C$8:$C$307,"Выдача",Журнал!$J$8:$J$307,"Да"))</f>
        <v/>
      </c>
      <c r="G18" s="9" t="str">
        <f>IF(OR(B18="",NOT(ISNUMBER(D18))),"",SUMIFS(Журнал!$D$8:$D$307,Журнал!$B$8:$B$307,A18,Журнал!$C$8:$C$307,"Возврат",Журнал!$J$8:$J$307,"Да"))</f>
        <v/>
      </c>
      <c r="H18" s="9" t="str">
        <f t="shared" si="0"/>
        <v/>
      </c>
      <c r="I18" s="1" t="str">
        <f t="shared" si="1"/>
        <v/>
      </c>
      <c r="J18" s="6"/>
    </row>
    <row r="19" spans="1:10" ht="24" customHeight="1">
      <c r="A19" s="7" t="s">
        <v>37</v>
      </c>
      <c r="B19" s="6"/>
      <c r="C19" s="6"/>
      <c r="D19" s="8"/>
      <c r="E19" s="9" t="str">
        <f>IF(OR(B19="",NOT(ISNUMBER(D19))),"",SUMIFS(Журнал!$D$8:$D$307,Журнал!$B$8:$B$307,A19,Журнал!$C$8:$C$307,"Приход",Журнал!$J$8:$J$307,"Да"))</f>
        <v/>
      </c>
      <c r="F19" s="9" t="str">
        <f>IF(OR(B19="",NOT(ISNUMBER(D19))),"",SUMIFS(Журнал!$D$8:$D$307,Журнал!$B$8:$B$307,A19,Журнал!$C$8:$C$307,"Выдача",Журнал!$J$8:$J$307,"Да"))</f>
        <v/>
      </c>
      <c r="G19" s="9" t="str">
        <f>IF(OR(B19="",NOT(ISNUMBER(D19))),"",SUMIFS(Журнал!$D$8:$D$307,Журнал!$B$8:$B$307,A19,Журнал!$C$8:$C$307,"Возврат",Журнал!$J$8:$J$307,"Да"))</f>
        <v/>
      </c>
      <c r="H19" s="9" t="str">
        <f t="shared" si="0"/>
        <v/>
      </c>
      <c r="I19" s="1" t="str">
        <f t="shared" si="1"/>
        <v/>
      </c>
      <c r="J19" s="6"/>
    </row>
    <row r="20" spans="1:10" ht="24" customHeight="1">
      <c r="A20" s="7" t="s">
        <v>38</v>
      </c>
      <c r="B20" s="6"/>
      <c r="C20" s="6"/>
      <c r="D20" s="8"/>
      <c r="E20" s="9" t="str">
        <f>IF(OR(B20="",NOT(ISNUMBER(D20))),"",SUMIFS(Журнал!$D$8:$D$307,Журнал!$B$8:$B$307,A20,Журнал!$C$8:$C$307,"Приход",Журнал!$J$8:$J$307,"Да"))</f>
        <v/>
      </c>
      <c r="F20" s="9" t="str">
        <f>IF(OR(B20="",NOT(ISNUMBER(D20))),"",SUMIFS(Журнал!$D$8:$D$307,Журнал!$B$8:$B$307,A20,Журнал!$C$8:$C$307,"Выдача",Журнал!$J$8:$J$307,"Да"))</f>
        <v/>
      </c>
      <c r="G20" s="9" t="str">
        <f>IF(OR(B20="",NOT(ISNUMBER(D20))),"",SUMIFS(Журнал!$D$8:$D$307,Журнал!$B$8:$B$307,A20,Журнал!$C$8:$C$307,"Возврат",Журнал!$J$8:$J$307,"Да"))</f>
        <v/>
      </c>
      <c r="H20" s="9" t="str">
        <f t="shared" si="0"/>
        <v/>
      </c>
      <c r="I20" s="1" t="str">
        <f t="shared" si="1"/>
        <v/>
      </c>
      <c r="J20" s="6"/>
    </row>
    <row r="21" spans="1:10" ht="24" customHeight="1">
      <c r="A21" s="7" t="s">
        <v>39</v>
      </c>
      <c r="B21" s="6"/>
      <c r="C21" s="6"/>
      <c r="D21" s="8"/>
      <c r="E21" s="9" t="str">
        <f>IF(OR(B21="",NOT(ISNUMBER(D21))),"",SUMIFS(Журнал!$D$8:$D$307,Журнал!$B$8:$B$307,A21,Журнал!$C$8:$C$307,"Приход",Журнал!$J$8:$J$307,"Да"))</f>
        <v/>
      </c>
      <c r="F21" s="9" t="str">
        <f>IF(OR(B21="",NOT(ISNUMBER(D21))),"",SUMIFS(Журнал!$D$8:$D$307,Журнал!$B$8:$B$307,A21,Журнал!$C$8:$C$307,"Выдача",Журнал!$J$8:$J$307,"Да"))</f>
        <v/>
      </c>
      <c r="G21" s="9" t="str">
        <f>IF(OR(B21="",NOT(ISNUMBER(D21))),"",SUMIFS(Журнал!$D$8:$D$307,Журнал!$B$8:$B$307,A21,Журнал!$C$8:$C$307,"Возврат",Журнал!$J$8:$J$307,"Да"))</f>
        <v/>
      </c>
      <c r="H21" s="9" t="str">
        <f t="shared" si="0"/>
        <v/>
      </c>
      <c r="I21" s="1" t="str">
        <f t="shared" si="1"/>
        <v/>
      </c>
      <c r="J21" s="6"/>
    </row>
    <row r="22" spans="1:10" ht="24" customHeight="1">
      <c r="A22" s="7" t="s">
        <v>40</v>
      </c>
      <c r="B22" s="6"/>
      <c r="C22" s="6"/>
      <c r="D22" s="8"/>
      <c r="E22" s="9" t="str">
        <f>IF(OR(B22="",NOT(ISNUMBER(D22))),"",SUMIFS(Журнал!$D$8:$D$307,Журнал!$B$8:$B$307,A22,Журнал!$C$8:$C$307,"Приход",Журнал!$J$8:$J$307,"Да"))</f>
        <v/>
      </c>
      <c r="F22" s="9" t="str">
        <f>IF(OR(B22="",NOT(ISNUMBER(D22))),"",SUMIFS(Журнал!$D$8:$D$307,Журнал!$B$8:$B$307,A22,Журнал!$C$8:$C$307,"Выдача",Журнал!$J$8:$J$307,"Да"))</f>
        <v/>
      </c>
      <c r="G22" s="9" t="str">
        <f>IF(OR(B22="",NOT(ISNUMBER(D22))),"",SUMIFS(Журнал!$D$8:$D$307,Журнал!$B$8:$B$307,A22,Журнал!$C$8:$C$307,"Возврат",Журнал!$J$8:$J$307,"Да"))</f>
        <v/>
      </c>
      <c r="H22" s="9" t="str">
        <f t="shared" si="0"/>
        <v/>
      </c>
      <c r="I22" s="1" t="str">
        <f t="shared" si="1"/>
        <v/>
      </c>
      <c r="J22" s="6"/>
    </row>
    <row r="23" spans="1:10" ht="24" customHeight="1">
      <c r="A23" s="7" t="s">
        <v>41</v>
      </c>
      <c r="B23" s="6"/>
      <c r="C23" s="6"/>
      <c r="D23" s="8"/>
      <c r="E23" s="9" t="str">
        <f>IF(OR(B23="",NOT(ISNUMBER(D23))),"",SUMIFS(Журнал!$D$8:$D$307,Журнал!$B$8:$B$307,A23,Журнал!$C$8:$C$307,"Приход",Журнал!$J$8:$J$307,"Да"))</f>
        <v/>
      </c>
      <c r="F23" s="9" t="str">
        <f>IF(OR(B23="",NOT(ISNUMBER(D23))),"",SUMIFS(Журнал!$D$8:$D$307,Журнал!$B$8:$B$307,A23,Журнал!$C$8:$C$307,"Выдача",Журнал!$J$8:$J$307,"Да"))</f>
        <v/>
      </c>
      <c r="G23" s="9" t="str">
        <f>IF(OR(B23="",NOT(ISNUMBER(D23))),"",SUMIFS(Журнал!$D$8:$D$307,Журнал!$B$8:$B$307,A23,Журнал!$C$8:$C$307,"Возврат",Журнал!$J$8:$J$307,"Да"))</f>
        <v/>
      </c>
      <c r="H23" s="9" t="str">
        <f t="shared" si="0"/>
        <v/>
      </c>
      <c r="I23" s="1" t="str">
        <f t="shared" si="1"/>
        <v/>
      </c>
      <c r="J23" s="6"/>
    </row>
    <row r="24" spans="1:10" ht="24" customHeight="1">
      <c r="A24" s="7" t="s">
        <v>42</v>
      </c>
      <c r="B24" s="6"/>
      <c r="C24" s="6"/>
      <c r="D24" s="8"/>
      <c r="E24" s="9" t="str">
        <f>IF(OR(B24="",NOT(ISNUMBER(D24))),"",SUMIFS(Журнал!$D$8:$D$307,Журнал!$B$8:$B$307,A24,Журнал!$C$8:$C$307,"Приход",Журнал!$J$8:$J$307,"Да"))</f>
        <v/>
      </c>
      <c r="F24" s="9" t="str">
        <f>IF(OR(B24="",NOT(ISNUMBER(D24))),"",SUMIFS(Журнал!$D$8:$D$307,Журнал!$B$8:$B$307,A24,Журнал!$C$8:$C$307,"Выдача",Журнал!$J$8:$J$307,"Да"))</f>
        <v/>
      </c>
      <c r="G24" s="9" t="str">
        <f>IF(OR(B24="",NOT(ISNUMBER(D24))),"",SUMIFS(Журнал!$D$8:$D$307,Журнал!$B$8:$B$307,A24,Журнал!$C$8:$C$307,"Возврат",Журнал!$J$8:$J$307,"Да"))</f>
        <v/>
      </c>
      <c r="H24" s="9" t="str">
        <f t="shared" si="0"/>
        <v/>
      </c>
      <c r="I24" s="1" t="str">
        <f t="shared" si="1"/>
        <v/>
      </c>
      <c r="J24" s="6"/>
    </row>
    <row r="25" spans="1:10" ht="24" customHeight="1">
      <c r="A25" s="7" t="s">
        <v>43</v>
      </c>
      <c r="B25" s="6"/>
      <c r="C25" s="6"/>
      <c r="D25" s="8"/>
      <c r="E25" s="9" t="str">
        <f>IF(OR(B25="",NOT(ISNUMBER(D25))),"",SUMIFS(Журнал!$D$8:$D$307,Журнал!$B$8:$B$307,A25,Журнал!$C$8:$C$307,"Приход",Журнал!$J$8:$J$307,"Да"))</f>
        <v/>
      </c>
      <c r="F25" s="9" t="str">
        <f>IF(OR(B25="",NOT(ISNUMBER(D25))),"",SUMIFS(Журнал!$D$8:$D$307,Журнал!$B$8:$B$307,A25,Журнал!$C$8:$C$307,"Выдача",Журнал!$J$8:$J$307,"Да"))</f>
        <v/>
      </c>
      <c r="G25" s="9" t="str">
        <f>IF(OR(B25="",NOT(ISNUMBER(D25))),"",SUMIFS(Журнал!$D$8:$D$307,Журнал!$B$8:$B$307,A25,Журнал!$C$8:$C$307,"Возврат",Журнал!$J$8:$J$307,"Да"))</f>
        <v/>
      </c>
      <c r="H25" s="9" t="str">
        <f t="shared" si="0"/>
        <v/>
      </c>
      <c r="I25" s="1" t="str">
        <f t="shared" si="1"/>
        <v/>
      </c>
      <c r="J25" s="6"/>
    </row>
    <row r="26" spans="1:10" ht="24" customHeight="1">
      <c r="A26" s="7" t="s">
        <v>44</v>
      </c>
      <c r="B26" s="6"/>
      <c r="C26" s="6"/>
      <c r="D26" s="8"/>
      <c r="E26" s="9" t="str">
        <f>IF(OR(B26="",NOT(ISNUMBER(D26))),"",SUMIFS(Журнал!$D$8:$D$307,Журнал!$B$8:$B$307,A26,Журнал!$C$8:$C$307,"Приход",Журнал!$J$8:$J$307,"Да"))</f>
        <v/>
      </c>
      <c r="F26" s="9" t="str">
        <f>IF(OR(B26="",NOT(ISNUMBER(D26))),"",SUMIFS(Журнал!$D$8:$D$307,Журнал!$B$8:$B$307,A26,Журнал!$C$8:$C$307,"Выдача",Журнал!$J$8:$J$307,"Да"))</f>
        <v/>
      </c>
      <c r="G26" s="9" t="str">
        <f>IF(OR(B26="",NOT(ISNUMBER(D26))),"",SUMIFS(Журнал!$D$8:$D$307,Журнал!$B$8:$B$307,A26,Журнал!$C$8:$C$307,"Возврат",Журнал!$J$8:$J$307,"Да"))</f>
        <v/>
      </c>
      <c r="H26" s="9" t="str">
        <f t="shared" si="0"/>
        <v/>
      </c>
      <c r="I26" s="1" t="str">
        <f t="shared" si="1"/>
        <v/>
      </c>
      <c r="J26" s="6"/>
    </row>
    <row r="27" spans="1:10" ht="24" customHeight="1">
      <c r="A27" s="7" t="s">
        <v>45</v>
      </c>
      <c r="B27" s="6"/>
      <c r="C27" s="6"/>
      <c r="D27" s="8"/>
      <c r="E27" s="9" t="str">
        <f>IF(OR(B27="",NOT(ISNUMBER(D27))),"",SUMIFS(Журнал!$D$8:$D$307,Журнал!$B$8:$B$307,A27,Журнал!$C$8:$C$307,"Приход",Журнал!$J$8:$J$307,"Да"))</f>
        <v/>
      </c>
      <c r="F27" s="9" t="str">
        <f>IF(OR(B27="",NOT(ISNUMBER(D27))),"",SUMIFS(Журнал!$D$8:$D$307,Журнал!$B$8:$B$307,A27,Журнал!$C$8:$C$307,"Выдача",Журнал!$J$8:$J$307,"Да"))</f>
        <v/>
      </c>
      <c r="G27" s="9" t="str">
        <f>IF(OR(B27="",NOT(ISNUMBER(D27))),"",SUMIFS(Журнал!$D$8:$D$307,Журнал!$B$8:$B$307,A27,Журнал!$C$8:$C$307,"Возврат",Журнал!$J$8:$J$307,"Да"))</f>
        <v/>
      </c>
      <c r="H27" s="9" t="str">
        <f t="shared" si="0"/>
        <v/>
      </c>
      <c r="I27" s="1" t="str">
        <f t="shared" si="1"/>
        <v/>
      </c>
      <c r="J27" s="6"/>
    </row>
    <row r="28" spans="1:10" ht="24" customHeight="1">
      <c r="A28" s="7" t="s">
        <v>46</v>
      </c>
      <c r="B28" s="6"/>
      <c r="C28" s="6"/>
      <c r="D28" s="8"/>
      <c r="E28" s="9" t="str">
        <f>IF(OR(B28="",NOT(ISNUMBER(D28))),"",SUMIFS(Журнал!$D$8:$D$307,Журнал!$B$8:$B$307,A28,Журнал!$C$8:$C$307,"Приход",Журнал!$J$8:$J$307,"Да"))</f>
        <v/>
      </c>
      <c r="F28" s="9" t="str">
        <f>IF(OR(B28="",NOT(ISNUMBER(D28))),"",SUMIFS(Журнал!$D$8:$D$307,Журнал!$B$8:$B$307,A28,Журнал!$C$8:$C$307,"Выдача",Журнал!$J$8:$J$307,"Да"))</f>
        <v/>
      </c>
      <c r="G28" s="9" t="str">
        <f>IF(OR(B28="",NOT(ISNUMBER(D28))),"",SUMIFS(Журнал!$D$8:$D$307,Журнал!$B$8:$B$307,A28,Журнал!$C$8:$C$307,"Возврат",Журнал!$J$8:$J$307,"Да"))</f>
        <v/>
      </c>
      <c r="H28" s="9" t="str">
        <f t="shared" si="0"/>
        <v/>
      </c>
      <c r="I28" s="1" t="str">
        <f t="shared" si="1"/>
        <v/>
      </c>
      <c r="J28" s="6"/>
    </row>
    <row r="29" spans="1:10" ht="24" customHeight="1">
      <c r="A29" s="7" t="s">
        <v>47</v>
      </c>
      <c r="B29" s="6"/>
      <c r="C29" s="6"/>
      <c r="D29" s="8"/>
      <c r="E29" s="9" t="str">
        <f>IF(OR(B29="",NOT(ISNUMBER(D29))),"",SUMIFS(Журнал!$D$8:$D$307,Журнал!$B$8:$B$307,A29,Журнал!$C$8:$C$307,"Приход",Журнал!$J$8:$J$307,"Да"))</f>
        <v/>
      </c>
      <c r="F29" s="9" t="str">
        <f>IF(OR(B29="",NOT(ISNUMBER(D29))),"",SUMIFS(Журнал!$D$8:$D$307,Журнал!$B$8:$B$307,A29,Журнал!$C$8:$C$307,"Выдача",Журнал!$J$8:$J$307,"Да"))</f>
        <v/>
      </c>
      <c r="G29" s="9" t="str">
        <f>IF(OR(B29="",NOT(ISNUMBER(D29))),"",SUMIFS(Журнал!$D$8:$D$307,Журнал!$B$8:$B$307,A29,Журнал!$C$8:$C$307,"Возврат",Журнал!$J$8:$J$307,"Да"))</f>
        <v/>
      </c>
      <c r="H29" s="9" t="str">
        <f t="shared" si="0"/>
        <v/>
      </c>
      <c r="I29" s="1" t="str">
        <f t="shared" si="1"/>
        <v/>
      </c>
      <c r="J29" s="6"/>
    </row>
    <row r="30" spans="1:10" ht="24" customHeight="1">
      <c r="A30" s="7" t="s">
        <v>48</v>
      </c>
      <c r="B30" s="6"/>
      <c r="C30" s="6"/>
      <c r="D30" s="8"/>
      <c r="E30" s="9" t="str">
        <f>IF(OR(B30="",NOT(ISNUMBER(D30))),"",SUMIFS(Журнал!$D$8:$D$307,Журнал!$B$8:$B$307,A30,Журнал!$C$8:$C$307,"Приход",Журнал!$J$8:$J$307,"Да"))</f>
        <v/>
      </c>
      <c r="F30" s="9" t="str">
        <f>IF(OR(B30="",NOT(ISNUMBER(D30))),"",SUMIFS(Журнал!$D$8:$D$307,Журнал!$B$8:$B$307,A30,Журнал!$C$8:$C$307,"Выдача",Журнал!$J$8:$J$307,"Да"))</f>
        <v/>
      </c>
      <c r="G30" s="9" t="str">
        <f>IF(OR(B30="",NOT(ISNUMBER(D30))),"",SUMIFS(Журнал!$D$8:$D$307,Журнал!$B$8:$B$307,A30,Журнал!$C$8:$C$307,"Возврат",Журнал!$J$8:$J$307,"Да"))</f>
        <v/>
      </c>
      <c r="H30" s="9" t="str">
        <f t="shared" si="0"/>
        <v/>
      </c>
      <c r="I30" s="1" t="str">
        <f t="shared" si="1"/>
        <v/>
      </c>
      <c r="J30" s="6"/>
    </row>
    <row r="31" spans="1:10" ht="24" customHeight="1">
      <c r="A31" s="7" t="s">
        <v>49</v>
      </c>
      <c r="B31" s="6"/>
      <c r="C31" s="6"/>
      <c r="D31" s="8"/>
      <c r="E31" s="9" t="str">
        <f>IF(OR(B31="",NOT(ISNUMBER(D31))),"",SUMIFS(Журнал!$D$8:$D$307,Журнал!$B$8:$B$307,A31,Журнал!$C$8:$C$307,"Приход",Журнал!$J$8:$J$307,"Да"))</f>
        <v/>
      </c>
      <c r="F31" s="9" t="str">
        <f>IF(OR(B31="",NOT(ISNUMBER(D31))),"",SUMIFS(Журнал!$D$8:$D$307,Журнал!$B$8:$B$307,A31,Журнал!$C$8:$C$307,"Выдача",Журнал!$J$8:$J$307,"Да"))</f>
        <v/>
      </c>
      <c r="G31" s="9" t="str">
        <f>IF(OR(B31="",NOT(ISNUMBER(D31))),"",SUMIFS(Журнал!$D$8:$D$307,Журнал!$B$8:$B$307,A31,Журнал!$C$8:$C$307,"Возврат",Журнал!$J$8:$J$307,"Да"))</f>
        <v/>
      </c>
      <c r="H31" s="9" t="str">
        <f t="shared" si="0"/>
        <v/>
      </c>
      <c r="I31" s="1" t="str">
        <f t="shared" si="1"/>
        <v/>
      </c>
      <c r="J31" s="6"/>
    </row>
    <row r="32" spans="1:10" ht="24" customHeight="1">
      <c r="A32" s="7" t="s">
        <v>50</v>
      </c>
      <c r="B32" s="6"/>
      <c r="C32" s="6"/>
      <c r="D32" s="8"/>
      <c r="E32" s="9" t="str">
        <f>IF(OR(B32="",NOT(ISNUMBER(D32))),"",SUMIFS(Журнал!$D$8:$D$307,Журнал!$B$8:$B$307,A32,Журнал!$C$8:$C$307,"Приход",Журнал!$J$8:$J$307,"Да"))</f>
        <v/>
      </c>
      <c r="F32" s="9" t="str">
        <f>IF(OR(B32="",NOT(ISNUMBER(D32))),"",SUMIFS(Журнал!$D$8:$D$307,Журнал!$B$8:$B$307,A32,Журнал!$C$8:$C$307,"Выдача",Журнал!$J$8:$J$307,"Да"))</f>
        <v/>
      </c>
      <c r="G32" s="9" t="str">
        <f>IF(OR(B32="",NOT(ISNUMBER(D32))),"",SUMIFS(Журнал!$D$8:$D$307,Журнал!$B$8:$B$307,A32,Журнал!$C$8:$C$307,"Возврат",Журнал!$J$8:$J$307,"Да"))</f>
        <v/>
      </c>
      <c r="H32" s="9" t="str">
        <f t="shared" si="0"/>
        <v/>
      </c>
      <c r="I32" s="1" t="str">
        <f t="shared" si="1"/>
        <v/>
      </c>
      <c r="J32" s="6"/>
    </row>
    <row r="33" spans="1:10" ht="24" customHeight="1">
      <c r="A33" s="7" t="s">
        <v>51</v>
      </c>
      <c r="B33" s="6"/>
      <c r="C33" s="6"/>
      <c r="D33" s="8"/>
      <c r="E33" s="9" t="str">
        <f>IF(OR(B33="",NOT(ISNUMBER(D33))),"",SUMIFS(Журнал!$D$8:$D$307,Журнал!$B$8:$B$307,A33,Журнал!$C$8:$C$307,"Приход",Журнал!$J$8:$J$307,"Да"))</f>
        <v/>
      </c>
      <c r="F33" s="9" t="str">
        <f>IF(OR(B33="",NOT(ISNUMBER(D33))),"",SUMIFS(Журнал!$D$8:$D$307,Журнал!$B$8:$B$307,A33,Журнал!$C$8:$C$307,"Выдача",Журнал!$J$8:$J$307,"Да"))</f>
        <v/>
      </c>
      <c r="G33" s="9" t="str">
        <f>IF(OR(B33="",NOT(ISNUMBER(D33))),"",SUMIFS(Журнал!$D$8:$D$307,Журнал!$B$8:$B$307,A33,Журнал!$C$8:$C$307,"Возврат",Журнал!$J$8:$J$307,"Да"))</f>
        <v/>
      </c>
      <c r="H33" s="9" t="str">
        <f t="shared" si="0"/>
        <v/>
      </c>
      <c r="I33" s="1" t="str">
        <f t="shared" si="1"/>
        <v/>
      </c>
      <c r="J33" s="6"/>
    </row>
    <row r="34" spans="1:10" ht="24" customHeight="1">
      <c r="A34" s="7" t="s">
        <v>52</v>
      </c>
      <c r="B34" s="6"/>
      <c r="C34" s="6"/>
      <c r="D34" s="8"/>
      <c r="E34" s="9" t="str">
        <f>IF(OR(B34="",NOT(ISNUMBER(D34))),"",SUMIFS(Журнал!$D$8:$D$307,Журнал!$B$8:$B$307,A34,Журнал!$C$8:$C$307,"Приход",Журнал!$J$8:$J$307,"Да"))</f>
        <v/>
      </c>
      <c r="F34" s="9" t="str">
        <f>IF(OR(B34="",NOT(ISNUMBER(D34))),"",SUMIFS(Журнал!$D$8:$D$307,Журнал!$B$8:$B$307,A34,Журнал!$C$8:$C$307,"Выдача",Журнал!$J$8:$J$307,"Да"))</f>
        <v/>
      </c>
      <c r="G34" s="9" t="str">
        <f>IF(OR(B34="",NOT(ISNUMBER(D34))),"",SUMIFS(Журнал!$D$8:$D$307,Журнал!$B$8:$B$307,A34,Журнал!$C$8:$C$307,"Возврат",Журнал!$J$8:$J$307,"Да"))</f>
        <v/>
      </c>
      <c r="H34" s="9" t="str">
        <f t="shared" si="0"/>
        <v/>
      </c>
      <c r="I34" s="1" t="str">
        <f t="shared" si="1"/>
        <v/>
      </c>
      <c r="J34" s="6"/>
    </row>
    <row r="35" spans="1:10" ht="24" customHeight="1">
      <c r="A35" s="7" t="s">
        <v>53</v>
      </c>
      <c r="B35" s="6"/>
      <c r="C35" s="6"/>
      <c r="D35" s="8"/>
      <c r="E35" s="9" t="str">
        <f>IF(OR(B35="",NOT(ISNUMBER(D35))),"",SUMIFS(Журнал!$D$8:$D$307,Журнал!$B$8:$B$307,A35,Журнал!$C$8:$C$307,"Приход",Журнал!$J$8:$J$307,"Да"))</f>
        <v/>
      </c>
      <c r="F35" s="9" t="str">
        <f>IF(OR(B35="",NOT(ISNUMBER(D35))),"",SUMIFS(Журнал!$D$8:$D$307,Журнал!$B$8:$B$307,A35,Журнал!$C$8:$C$307,"Выдача",Журнал!$J$8:$J$307,"Да"))</f>
        <v/>
      </c>
      <c r="G35" s="9" t="str">
        <f>IF(OR(B35="",NOT(ISNUMBER(D35))),"",SUMIFS(Журнал!$D$8:$D$307,Журнал!$B$8:$B$307,A35,Журнал!$C$8:$C$307,"Возврат",Журнал!$J$8:$J$307,"Да"))</f>
        <v/>
      </c>
      <c r="H35" s="9" t="str">
        <f t="shared" si="0"/>
        <v/>
      </c>
      <c r="I35" s="1" t="str">
        <f t="shared" si="1"/>
        <v/>
      </c>
      <c r="J35" s="6"/>
    </row>
    <row r="36" spans="1:10" ht="24" customHeight="1">
      <c r="A36" s="7" t="s">
        <v>54</v>
      </c>
      <c r="B36" s="6"/>
      <c r="C36" s="6"/>
      <c r="D36" s="8"/>
      <c r="E36" s="9" t="str">
        <f>IF(OR(B36="",NOT(ISNUMBER(D36))),"",SUMIFS(Журнал!$D$8:$D$307,Журнал!$B$8:$B$307,A36,Журнал!$C$8:$C$307,"Приход",Журнал!$J$8:$J$307,"Да"))</f>
        <v/>
      </c>
      <c r="F36" s="9" t="str">
        <f>IF(OR(B36="",NOT(ISNUMBER(D36))),"",SUMIFS(Журнал!$D$8:$D$307,Журнал!$B$8:$B$307,A36,Журнал!$C$8:$C$307,"Выдача",Журнал!$J$8:$J$307,"Да"))</f>
        <v/>
      </c>
      <c r="G36" s="9" t="str">
        <f>IF(OR(B36="",NOT(ISNUMBER(D36))),"",SUMIFS(Журнал!$D$8:$D$307,Журнал!$B$8:$B$307,A36,Журнал!$C$8:$C$307,"Возврат",Журнал!$J$8:$J$307,"Да"))</f>
        <v/>
      </c>
      <c r="H36" s="9" t="str">
        <f t="shared" si="0"/>
        <v/>
      </c>
      <c r="I36" s="1" t="str">
        <f t="shared" si="1"/>
        <v/>
      </c>
      <c r="J36" s="6"/>
    </row>
    <row r="37" spans="1:10" ht="24" customHeight="1">
      <c r="A37" s="7" t="s">
        <v>55</v>
      </c>
      <c r="B37" s="6"/>
      <c r="C37" s="6"/>
      <c r="D37" s="8"/>
      <c r="E37" s="9" t="str">
        <f>IF(OR(B37="",NOT(ISNUMBER(D37))),"",SUMIFS(Журнал!$D$8:$D$307,Журнал!$B$8:$B$307,A37,Журнал!$C$8:$C$307,"Приход",Журнал!$J$8:$J$307,"Да"))</f>
        <v/>
      </c>
      <c r="F37" s="9" t="str">
        <f>IF(OR(B37="",NOT(ISNUMBER(D37))),"",SUMIFS(Журнал!$D$8:$D$307,Журнал!$B$8:$B$307,A37,Журнал!$C$8:$C$307,"Выдача",Журнал!$J$8:$J$307,"Да"))</f>
        <v/>
      </c>
      <c r="G37" s="9" t="str">
        <f>IF(OR(B37="",NOT(ISNUMBER(D37))),"",SUMIFS(Журнал!$D$8:$D$307,Журнал!$B$8:$B$307,A37,Журнал!$C$8:$C$307,"Возврат",Журнал!$J$8:$J$307,"Да"))</f>
        <v/>
      </c>
      <c r="H37" s="9" t="str">
        <f t="shared" si="0"/>
        <v/>
      </c>
      <c r="I37" s="1" t="str">
        <f t="shared" si="1"/>
        <v/>
      </c>
      <c r="J37" s="6"/>
    </row>
    <row r="38" spans="1:10" ht="24" customHeight="1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24" customHeight="1">
      <c r="A39" s="4" t="s">
        <v>56</v>
      </c>
      <c r="B39" s="1"/>
      <c r="C39" s="1"/>
      <c r="D39" s="1"/>
      <c r="E39" s="1"/>
      <c r="F39" s="1"/>
      <c r="G39" s="1"/>
      <c r="H39" s="1"/>
      <c r="I39" s="1"/>
      <c r="J39" s="1"/>
    </row>
  </sheetData>
  <conditionalFormatting sqref="H8:H37">
    <cfRule type="expression" dxfId="3" priority="1">
      <formula>AND(ISNUMBER(H8),H8&lt;0)</formula>
    </cfRule>
  </conditionalFormatting>
  <conditionalFormatting sqref="I8:I37">
    <cfRule type="expression" dxfId="2" priority="2">
      <formula>I8&lt;&gt;""</formula>
    </cfRule>
  </conditionalFormatting>
  <dataValidations count="2">
    <dataValidation type="decimal" allowBlank="1" showErrorMessage="1" errorTitle="Проверьте количество" error="Введите число от 0 до 1 000 000 000. Ноль допустим." sqref="D8:D37" xr:uid="{00000000-0002-0000-0000-000000000000}">
      <formula1>0</formula1>
      <formula2>1000000000</formula2>
    </dataValidation>
    <dataValidation type="list" allowBlank="1" showErrorMessage="1" errorTitle="Выберите из списка" error="Выберите единицу измерения." sqref="C8:C37" xr:uid="{00000000-0002-0000-0000-000001000000}">
      <formula1>"шт,пар,рул,набор,л,м,кг,упак"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537981"/>
  </sheetPr>
  <dimension ref="A1:J307"/>
  <sheetViews>
    <sheetView showGridLines="0" workbookViewId="0">
      <pane ySplit="7" topLeftCell="A8" activePane="bottomLeft" state="frozen"/>
      <selection pane="bottomLeft"/>
    </sheetView>
  </sheetViews>
  <sheetFormatPr defaultRowHeight="13.8"/>
  <cols>
    <col min="1" max="1" width="13.09765625" customWidth="1"/>
    <col min="2" max="2" width="9.3984375" customWidth="1"/>
    <col min="3" max="3" width="13.69921875" customWidth="1"/>
    <col min="4" max="4" width="11.19921875" customWidth="1"/>
    <col min="5" max="5" width="24.3984375" customWidth="1"/>
    <col min="6" max="6" width="14.3984375" customWidth="1"/>
    <col min="7" max="7" width="30" customWidth="1"/>
    <col min="8" max="8" width="14.3984375" customWidth="1"/>
    <col min="9" max="9" width="27.5" customWidth="1"/>
    <col min="10" max="10" width="10.59765625" customWidth="1"/>
  </cols>
  <sheetData>
    <row r="1" spans="1:10" ht="24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30" customHeight="1">
      <c r="A2" s="2" t="s">
        <v>57</v>
      </c>
      <c r="B2" s="1"/>
      <c r="C2" s="1"/>
      <c r="D2" s="1"/>
      <c r="E2" s="1"/>
      <c r="F2" s="1"/>
      <c r="G2" s="1"/>
      <c r="H2" s="1"/>
      <c r="I2" s="1"/>
      <c r="J2" s="1"/>
    </row>
    <row r="3" spans="1:10" ht="24" customHeight="1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 ht="24" customHeight="1">
      <c r="A4" s="4" t="s">
        <v>58</v>
      </c>
      <c r="B4" s="1"/>
      <c r="C4" s="1"/>
      <c r="D4" s="1"/>
      <c r="E4" s="1"/>
      <c r="F4" s="1"/>
      <c r="G4" s="1"/>
      <c r="H4" s="1"/>
      <c r="I4" s="1"/>
      <c r="J4" s="1"/>
    </row>
    <row r="5" spans="1:10" ht="24" customHeight="1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24" customHeight="1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ht="36" customHeight="1">
      <c r="A7" s="5" t="s">
        <v>59</v>
      </c>
      <c r="B7" s="5" t="s">
        <v>2</v>
      </c>
      <c r="C7" s="5" t="s">
        <v>60</v>
      </c>
      <c r="D7" s="5" t="s">
        <v>61</v>
      </c>
      <c r="E7" s="5" t="s">
        <v>62</v>
      </c>
      <c r="F7" s="5" t="s">
        <v>63</v>
      </c>
      <c r="G7" s="5" t="s">
        <v>64</v>
      </c>
      <c r="H7" s="5" t="s">
        <v>65</v>
      </c>
      <c r="I7" s="5" t="s">
        <v>10</v>
      </c>
      <c r="J7" s="5" t="s">
        <v>66</v>
      </c>
    </row>
    <row r="8" spans="1:10" ht="24" customHeight="1">
      <c r="A8" s="10">
        <v>46296</v>
      </c>
      <c r="B8" s="6" t="s">
        <v>12</v>
      </c>
      <c r="C8" s="6" t="s">
        <v>6</v>
      </c>
      <c r="D8" s="8">
        <v>40</v>
      </c>
      <c r="E8" s="6" t="s">
        <v>67</v>
      </c>
      <c r="F8" s="6" t="s">
        <v>68</v>
      </c>
      <c r="G8" s="6" t="s">
        <v>69</v>
      </c>
      <c r="H8" s="9">
        <f>IF(J8&lt;&gt;"Да","",SUMIFS(Остатки!$D$8:$D$37,Остатки!$A$8:$A$37,B8)+SUMIFS($D$8:D8,$B$8:B8,B8,$C$8:C8,"Приход",$J$8:J8,"Да")-SUMIFS($D$8:D8,$B$8:B8,B8,$C$8:C8,"Выдача",$J$8:J8,"Да")+SUMIFS($D$8:D8,$B$8:B8,B8,$C$8:C8,"Возврат",$J$8:J8,"Да"))</f>
        <v>60</v>
      </c>
      <c r="I8" s="1" t="str">
        <f t="shared" ref="I8:I71" si="0">IF(COUNTA(A8:G8)=0,"",IF(J8&lt;&gt;"Да","Проверьте поля и код",IF(H8&lt;0,"Отрицательный остаток","")))</f>
        <v/>
      </c>
      <c r="J8" s="1" t="str">
        <f>IF(COUNTA(A8:G8)=0,"",IF(COUNTIFS(Остатки!$A$8:$A$37,B8)&lt;&gt;1,"Нет",IF(AND(ISNUMBER(A8),A8&gt;=DATE(2000,1,1),A8&lt;=DATE(2100,12,31),OR(C8="Приход",C8="Выдача",C8="Возврат"),ISNUMBER(D8),D8&gt;=0.001,D8&lt;=1000000000,INDEX(Остатки!$B$8:$B$37,MATCH(B8,Остатки!$A$8:$A$37,0))&lt;&gt;"",ISNUMBER(INDEX(Остатки!$D$8:$D$37,MATCH(B8,Остатки!$A$8:$A$37,0))),NOT(ISBLANK(INDEX(Остатки!$D$8:$D$37,MATCH(B8,Остатки!$A$8:$A$37,0))))),"Да","Нет")))</f>
        <v>Да</v>
      </c>
    </row>
    <row r="9" spans="1:10" ht="24" customHeight="1">
      <c r="A9" s="10">
        <v>46296</v>
      </c>
      <c r="B9" s="6" t="s">
        <v>16</v>
      </c>
      <c r="C9" s="6" t="s">
        <v>7</v>
      </c>
      <c r="D9" s="8">
        <v>4</v>
      </c>
      <c r="E9" s="6" t="s">
        <v>70</v>
      </c>
      <c r="F9" s="6" t="s">
        <v>71</v>
      </c>
      <c r="G9" s="6" t="s">
        <v>72</v>
      </c>
      <c r="H9" s="9">
        <f>IF(J9&lt;&gt;"Да","",SUMIFS(Остатки!$D$8:$D$37,Остатки!$A$8:$A$37,B9)+SUMIFS($D$8:D9,$B$8:B9,B9,$C$8:C9,"Приход",$J$8:J9,"Да")-SUMIFS($D$8:D9,$B$8:B9,B9,$C$8:C9,"Выдача",$J$8:J9,"Да")+SUMIFS($D$8:D9,$B$8:B9,B9,$C$8:C9,"Возврат",$J$8:J9,"Да"))</f>
        <v>6</v>
      </c>
      <c r="I9" s="1" t="str">
        <f t="shared" si="0"/>
        <v/>
      </c>
      <c r="J9" s="1" t="str">
        <f>IF(COUNTA(A9:G9)=0,"",IF(COUNTIFS(Остатки!$A$8:$A$37,B9)&lt;&gt;1,"Нет",IF(AND(ISNUMBER(A9),A9&gt;=DATE(2000,1,1),A9&lt;=DATE(2100,12,31),OR(C9="Приход",C9="Выдача",C9="Возврат"),ISNUMBER(D9),D9&gt;=0.001,D9&lt;=1000000000,INDEX(Остатки!$B$8:$B$37,MATCH(B9,Остатки!$A$8:$A$37,0))&lt;&gt;"",ISNUMBER(INDEX(Остатки!$D$8:$D$37,MATCH(B9,Остатки!$A$8:$A$37,0))),NOT(ISBLANK(INDEX(Остатки!$D$8:$D$37,MATCH(B9,Остатки!$A$8:$A$37,0))))),"Да","Нет")))</f>
        <v>Да</v>
      </c>
    </row>
    <row r="10" spans="1:10" ht="24" customHeight="1">
      <c r="A10" s="10">
        <v>46297</v>
      </c>
      <c r="B10" s="6" t="s">
        <v>12</v>
      </c>
      <c r="C10" s="6" t="s">
        <v>7</v>
      </c>
      <c r="D10" s="8">
        <v>8</v>
      </c>
      <c r="E10" s="6" t="s">
        <v>73</v>
      </c>
      <c r="F10" s="6" t="s">
        <v>74</v>
      </c>
      <c r="G10" s="6" t="s">
        <v>75</v>
      </c>
      <c r="H10" s="9">
        <f>IF(J10&lt;&gt;"Да","",SUMIFS(Остатки!$D$8:$D$37,Остатки!$A$8:$A$37,B10)+SUMIFS($D$8:D10,$B$8:B10,B10,$C$8:C10,"Приход",$J$8:J10,"Да")-SUMIFS($D$8:D10,$B$8:B10,B10,$C$8:C10,"Выдача",$J$8:J10,"Да")+SUMIFS($D$8:D10,$B$8:B10,B10,$C$8:C10,"Возврат",$J$8:J10,"Да"))</f>
        <v>52</v>
      </c>
      <c r="I10" s="1" t="str">
        <f t="shared" si="0"/>
        <v/>
      </c>
      <c r="J10" s="1" t="str">
        <f>IF(COUNTA(A10:G10)=0,"",IF(COUNTIFS(Остатки!$A$8:$A$37,B10)&lt;&gt;1,"Нет",IF(AND(ISNUMBER(A10),A10&gt;=DATE(2000,1,1),A10&lt;=DATE(2100,12,31),OR(C10="Приход",C10="Выдача",C10="Возврат"),ISNUMBER(D10),D10&gt;=0.001,D10&lt;=1000000000,INDEX(Остатки!$B$8:$B$37,MATCH(B10,Остатки!$A$8:$A$37,0))&lt;&gt;"",ISNUMBER(INDEX(Остатки!$D$8:$D$37,MATCH(B10,Остатки!$A$8:$A$37,0))),NOT(ISBLANK(INDEX(Остатки!$D$8:$D$37,MATCH(B10,Остатки!$A$8:$A$37,0))))),"Да","Нет")))</f>
        <v>Да</v>
      </c>
    </row>
    <row r="11" spans="1:10" ht="24" customHeight="1">
      <c r="A11" s="10">
        <v>46297</v>
      </c>
      <c r="B11" s="6" t="s">
        <v>19</v>
      </c>
      <c r="C11" s="6" t="s">
        <v>6</v>
      </c>
      <c r="D11" s="8">
        <v>4</v>
      </c>
      <c r="E11" s="6" t="s">
        <v>67</v>
      </c>
      <c r="F11" s="6" t="s">
        <v>76</v>
      </c>
      <c r="G11" s="6" t="s">
        <v>77</v>
      </c>
      <c r="H11" s="9">
        <f>IF(J11&lt;&gt;"Да","",SUMIFS(Остатки!$D$8:$D$37,Остатки!$A$8:$A$37,B11)+SUMIFS($D$8:D11,$B$8:B11,B11,$C$8:C11,"Приход",$J$8:J11,"Да")-SUMIFS($D$8:D11,$B$8:B11,B11,$C$8:C11,"Выдача",$J$8:J11,"Да")+SUMIFS($D$8:D11,$B$8:B11,B11,$C$8:C11,"Возврат",$J$8:J11,"Да"))</f>
        <v>10</v>
      </c>
      <c r="I11" s="1" t="str">
        <f t="shared" si="0"/>
        <v/>
      </c>
      <c r="J11" s="1" t="str">
        <f>IF(COUNTA(A11:G11)=0,"",IF(COUNTIFS(Остатки!$A$8:$A$37,B11)&lt;&gt;1,"Нет",IF(AND(ISNUMBER(A11),A11&gt;=DATE(2000,1,1),A11&lt;=DATE(2100,12,31),OR(C11="Приход",C11="Выдача",C11="Возврат"),ISNUMBER(D11),D11&gt;=0.001,D11&lt;=1000000000,INDEX(Остатки!$B$8:$B$37,MATCH(B11,Остатки!$A$8:$A$37,0))&lt;&gt;"",ISNUMBER(INDEX(Остатки!$D$8:$D$37,MATCH(B11,Остатки!$A$8:$A$37,0))),NOT(ISBLANK(INDEX(Остатки!$D$8:$D$37,MATCH(B11,Остатки!$A$8:$A$37,0))))),"Да","Нет")))</f>
        <v>Да</v>
      </c>
    </row>
    <row r="12" spans="1:10" ht="24" customHeight="1">
      <c r="A12" s="10">
        <v>46297</v>
      </c>
      <c r="B12" s="6" t="s">
        <v>23</v>
      </c>
      <c r="C12" s="6" t="s">
        <v>7</v>
      </c>
      <c r="D12" s="8">
        <v>1</v>
      </c>
      <c r="E12" s="6" t="s">
        <v>70</v>
      </c>
      <c r="F12" s="6" t="s">
        <v>78</v>
      </c>
      <c r="G12" s="6" t="s">
        <v>79</v>
      </c>
      <c r="H12" s="9">
        <f>IF(J12&lt;&gt;"Да","",SUMIFS(Остатки!$D$8:$D$37,Остатки!$A$8:$A$37,B12)+SUMIFS($D$8:D12,$B$8:B12,B12,$C$8:C12,"Приход",$J$8:J12,"Да")-SUMIFS($D$8:D12,$B$8:B12,B12,$C$8:C12,"Выдача",$J$8:J12,"Да")+SUMIFS($D$8:D12,$B$8:B12,B12,$C$8:C12,"Возврат",$J$8:J12,"Да"))</f>
        <v>1</v>
      </c>
      <c r="I12" s="1" t="str">
        <f t="shared" si="0"/>
        <v/>
      </c>
      <c r="J12" s="1" t="str">
        <f>IF(COUNTA(A12:G12)=0,"",IF(COUNTIFS(Остатки!$A$8:$A$37,B12)&lt;&gt;1,"Нет",IF(AND(ISNUMBER(A12),A12&gt;=DATE(2000,1,1),A12&lt;=DATE(2100,12,31),OR(C12="Приход",C12="Выдача",C12="Возврат"),ISNUMBER(D12),D12&gt;=0.001,D12&lt;=1000000000,INDEX(Остатки!$B$8:$B$37,MATCH(B12,Остатки!$A$8:$A$37,0))&lt;&gt;"",ISNUMBER(INDEX(Остатки!$D$8:$D$37,MATCH(B12,Остатки!$A$8:$A$37,0))),NOT(ISBLANK(INDEX(Остатки!$D$8:$D$37,MATCH(B12,Остатки!$A$8:$A$37,0))))),"Да","Нет")))</f>
        <v>Да</v>
      </c>
    </row>
    <row r="13" spans="1:10" ht="24" customHeight="1">
      <c r="A13" s="10">
        <v>46298</v>
      </c>
      <c r="B13" s="6" t="s">
        <v>16</v>
      </c>
      <c r="C13" s="6" t="s">
        <v>8</v>
      </c>
      <c r="D13" s="8">
        <v>1</v>
      </c>
      <c r="E13" s="6" t="s">
        <v>70</v>
      </c>
      <c r="F13" s="6" t="s">
        <v>80</v>
      </c>
      <c r="G13" s="6" t="s">
        <v>81</v>
      </c>
      <c r="H13" s="9">
        <f>IF(J13&lt;&gt;"Да","",SUMIFS(Остатки!$D$8:$D$37,Остатки!$A$8:$A$37,B13)+SUMIFS($D$8:D13,$B$8:B13,B13,$C$8:C13,"Приход",$J$8:J13,"Да")-SUMIFS($D$8:D13,$B$8:B13,B13,$C$8:C13,"Выдача",$J$8:J13,"Да")+SUMIFS($D$8:D13,$B$8:B13,B13,$C$8:C13,"Возврат",$J$8:J13,"Да"))</f>
        <v>7</v>
      </c>
      <c r="I13" s="1" t="str">
        <f t="shared" si="0"/>
        <v/>
      </c>
      <c r="J13" s="1" t="str">
        <f>IF(COUNTA(A13:G13)=0,"",IF(COUNTIFS(Остатки!$A$8:$A$37,B13)&lt;&gt;1,"Нет",IF(AND(ISNUMBER(A13),A13&gt;=DATE(2000,1,1),A13&lt;=DATE(2100,12,31),OR(C13="Приход",C13="Выдача",C13="Возврат"),ISNUMBER(D13),D13&gt;=0.001,D13&lt;=1000000000,INDEX(Остатки!$B$8:$B$37,MATCH(B13,Остатки!$A$8:$A$37,0))&lt;&gt;"",ISNUMBER(INDEX(Остатки!$D$8:$D$37,MATCH(B13,Остатки!$A$8:$A$37,0))),NOT(ISBLANK(INDEX(Остатки!$D$8:$D$37,MATCH(B13,Остатки!$A$8:$A$37,0))))),"Да","Нет")))</f>
        <v>Да</v>
      </c>
    </row>
    <row r="14" spans="1:10" ht="24" customHeight="1">
      <c r="A14" s="10">
        <v>46298</v>
      </c>
      <c r="B14" s="6" t="s">
        <v>19</v>
      </c>
      <c r="C14" s="6" t="s">
        <v>7</v>
      </c>
      <c r="D14" s="8">
        <v>3</v>
      </c>
      <c r="E14" s="6" t="s">
        <v>73</v>
      </c>
      <c r="F14" s="6" t="s">
        <v>82</v>
      </c>
      <c r="G14" s="6" t="s">
        <v>83</v>
      </c>
      <c r="H14" s="9">
        <f>IF(J14&lt;&gt;"Да","",SUMIFS(Остатки!$D$8:$D$37,Остатки!$A$8:$A$37,B14)+SUMIFS($D$8:D14,$B$8:B14,B14,$C$8:C14,"Приход",$J$8:J14,"Да")-SUMIFS($D$8:D14,$B$8:B14,B14,$C$8:C14,"Выдача",$J$8:J14,"Да")+SUMIFS($D$8:D14,$B$8:B14,B14,$C$8:C14,"Возврат",$J$8:J14,"Да"))</f>
        <v>7</v>
      </c>
      <c r="I14" s="1" t="str">
        <f t="shared" si="0"/>
        <v/>
      </c>
      <c r="J14" s="1" t="str">
        <f>IF(COUNTA(A14:G14)=0,"",IF(COUNTIFS(Остатки!$A$8:$A$37,B14)&lt;&gt;1,"Нет",IF(AND(ISNUMBER(A14),A14&gt;=DATE(2000,1,1),A14&lt;=DATE(2100,12,31),OR(C14="Приход",C14="Выдача",C14="Возврат"),ISNUMBER(D14),D14&gt;=0.001,D14&lt;=1000000000,INDEX(Остатки!$B$8:$B$37,MATCH(B14,Остатки!$A$8:$A$37,0))&lt;&gt;"",ISNUMBER(INDEX(Остатки!$D$8:$D$37,MATCH(B14,Остатки!$A$8:$A$37,0))),NOT(ISBLANK(INDEX(Остатки!$D$8:$D$37,MATCH(B14,Остатки!$A$8:$A$37,0))))),"Да","Нет")))</f>
        <v>Да</v>
      </c>
    </row>
    <row r="15" spans="1:10" ht="24" customHeight="1">
      <c r="A15" s="10">
        <v>46298</v>
      </c>
      <c r="B15" s="6" t="s">
        <v>26</v>
      </c>
      <c r="C15" s="6" t="s">
        <v>6</v>
      </c>
      <c r="D15" s="8">
        <v>3</v>
      </c>
      <c r="E15" s="6" t="s">
        <v>67</v>
      </c>
      <c r="F15" s="6" t="s">
        <v>84</v>
      </c>
      <c r="G15" s="6" t="s">
        <v>77</v>
      </c>
      <c r="H15" s="9">
        <f>IF(J15&lt;&gt;"Да","",SUMIFS(Остатки!$D$8:$D$37,Остатки!$A$8:$A$37,B15)+SUMIFS($D$8:D15,$B$8:B15,B15,$C$8:C15,"Приход",$J$8:J15,"Да")-SUMIFS($D$8:D15,$B$8:B15,B15,$C$8:C15,"Выдача",$J$8:J15,"Да")+SUMIFS($D$8:D15,$B$8:B15,B15,$C$8:C15,"Возврат",$J$8:J15,"Да"))</f>
        <v>8</v>
      </c>
      <c r="I15" s="1" t="str">
        <f t="shared" si="0"/>
        <v/>
      </c>
      <c r="J15" s="1" t="str">
        <f>IF(COUNTA(A15:G15)=0,"",IF(COUNTIFS(Остатки!$A$8:$A$37,B15)&lt;&gt;1,"Нет",IF(AND(ISNUMBER(A15),A15&gt;=DATE(2000,1,1),A15&lt;=DATE(2100,12,31),OR(C15="Приход",C15="Выдача",C15="Возврат"),ISNUMBER(D15),D15&gt;=0.001,D15&lt;=1000000000,INDEX(Остатки!$B$8:$B$37,MATCH(B15,Остатки!$A$8:$A$37,0))&lt;&gt;"",ISNUMBER(INDEX(Остатки!$D$8:$D$37,MATCH(B15,Остатки!$A$8:$A$37,0))),NOT(ISBLANK(INDEX(Остатки!$D$8:$D$37,MATCH(B15,Остатки!$A$8:$A$37,0))))),"Да","Нет")))</f>
        <v>Да</v>
      </c>
    </row>
    <row r="16" spans="1:10" ht="24" customHeight="1">
      <c r="A16" s="10">
        <v>46299</v>
      </c>
      <c r="B16" s="6" t="s">
        <v>23</v>
      </c>
      <c r="C16" s="6" t="s">
        <v>8</v>
      </c>
      <c r="D16" s="8">
        <v>1</v>
      </c>
      <c r="E16" s="6" t="s">
        <v>70</v>
      </c>
      <c r="F16" s="6" t="s">
        <v>85</v>
      </c>
      <c r="G16" s="6" t="s">
        <v>86</v>
      </c>
      <c r="H16" s="9">
        <f>IF(J16&lt;&gt;"Да","",SUMIFS(Остатки!$D$8:$D$37,Остатки!$A$8:$A$37,B16)+SUMIFS($D$8:D16,$B$8:B16,B16,$C$8:C16,"Приход",$J$8:J16,"Да")-SUMIFS($D$8:D16,$B$8:B16,B16,$C$8:C16,"Выдача",$J$8:J16,"Да")+SUMIFS($D$8:D16,$B$8:B16,B16,$C$8:C16,"Возврат",$J$8:J16,"Да"))</f>
        <v>2</v>
      </c>
      <c r="I16" s="1" t="str">
        <f t="shared" si="0"/>
        <v/>
      </c>
      <c r="J16" s="1" t="str">
        <f>IF(COUNTA(A16:G16)=0,"",IF(COUNTIFS(Остатки!$A$8:$A$37,B16)&lt;&gt;1,"Нет",IF(AND(ISNUMBER(A16),A16&gt;=DATE(2000,1,1),A16&lt;=DATE(2100,12,31),OR(C16="Приход",C16="Выдача",C16="Возврат"),ISNUMBER(D16),D16&gt;=0.001,D16&lt;=1000000000,INDEX(Остатки!$B$8:$B$37,MATCH(B16,Остатки!$A$8:$A$37,0))&lt;&gt;"",ISNUMBER(INDEX(Остатки!$D$8:$D$37,MATCH(B16,Остатки!$A$8:$A$37,0))),NOT(ISBLANK(INDEX(Остатки!$D$8:$D$37,MATCH(B16,Остатки!$A$8:$A$37,0))))),"Да","Нет")))</f>
        <v>Да</v>
      </c>
    </row>
    <row r="17" spans="1:10" ht="24" customHeight="1">
      <c r="A17" s="10">
        <v>46299</v>
      </c>
      <c r="B17" s="6" t="s">
        <v>26</v>
      </c>
      <c r="C17" s="6" t="s">
        <v>7</v>
      </c>
      <c r="D17" s="8">
        <v>2.5</v>
      </c>
      <c r="E17" s="6" t="s">
        <v>73</v>
      </c>
      <c r="F17" s="6" t="s">
        <v>87</v>
      </c>
      <c r="G17" s="6" t="s">
        <v>88</v>
      </c>
      <c r="H17" s="9">
        <f>IF(J17&lt;&gt;"Да","",SUMIFS(Остатки!$D$8:$D$37,Остатки!$A$8:$A$37,B17)+SUMIFS($D$8:D17,$B$8:B17,B17,$C$8:C17,"Приход",$J$8:J17,"Да")-SUMIFS($D$8:D17,$B$8:B17,B17,$C$8:C17,"Выдача",$J$8:J17,"Да")+SUMIFS($D$8:D17,$B$8:B17,B17,$C$8:C17,"Возврат",$J$8:J17,"Да"))</f>
        <v>5.5</v>
      </c>
      <c r="I17" s="1" t="str">
        <f t="shared" si="0"/>
        <v/>
      </c>
      <c r="J17" s="1" t="str">
        <f>IF(COUNTA(A17:G17)=0,"",IF(COUNTIFS(Остатки!$A$8:$A$37,B17)&lt;&gt;1,"Нет",IF(AND(ISNUMBER(A17),A17&gt;=DATE(2000,1,1),A17&lt;=DATE(2100,12,31),OR(C17="Приход",C17="Выдача",C17="Возврат"),ISNUMBER(D17),D17&gt;=0.001,D17&lt;=1000000000,INDEX(Остатки!$B$8:$B$37,MATCH(B17,Остатки!$A$8:$A$37,0))&lt;&gt;"",ISNUMBER(INDEX(Остатки!$D$8:$D$37,MATCH(B17,Остатки!$A$8:$A$37,0))),NOT(ISBLANK(INDEX(Остатки!$D$8:$D$37,MATCH(B17,Остатки!$A$8:$A$37,0))))),"Да","Нет")))</f>
        <v>Да</v>
      </c>
    </row>
    <row r="18" spans="1:10" ht="24" customHeight="1">
      <c r="A18" s="10">
        <v>46299</v>
      </c>
      <c r="B18" s="6" t="s">
        <v>30</v>
      </c>
      <c r="C18" s="6" t="s">
        <v>6</v>
      </c>
      <c r="D18" s="8">
        <v>20</v>
      </c>
      <c r="E18" s="6" t="s">
        <v>67</v>
      </c>
      <c r="F18" s="6" t="s">
        <v>89</v>
      </c>
      <c r="G18" s="6" t="s">
        <v>77</v>
      </c>
      <c r="H18" s="9">
        <f>IF(J18&lt;&gt;"Да","",SUMIFS(Остатки!$D$8:$D$37,Остатки!$A$8:$A$37,B18)+SUMIFS($D$8:D18,$B$8:B18,B18,$C$8:C18,"Приход",$J$8:J18,"Да")-SUMIFS($D$8:D18,$B$8:B18,B18,$C$8:C18,"Выдача",$J$8:J18,"Да")+SUMIFS($D$8:D18,$B$8:B18,B18,$C$8:C18,"Возврат",$J$8:J18,"Да"))</f>
        <v>50</v>
      </c>
      <c r="I18" s="1" t="str">
        <f t="shared" si="0"/>
        <v/>
      </c>
      <c r="J18" s="1" t="str">
        <f>IF(COUNTA(A18:G18)=0,"",IF(COUNTIFS(Остатки!$A$8:$A$37,B18)&lt;&gt;1,"Нет",IF(AND(ISNUMBER(A18),A18&gt;=DATE(2000,1,1),A18&lt;=DATE(2100,12,31),OR(C18="Приход",C18="Выдача",C18="Возврат"),ISNUMBER(D18),D18&gt;=0.001,D18&lt;=1000000000,INDEX(Остатки!$B$8:$B$37,MATCH(B18,Остатки!$A$8:$A$37,0))&lt;&gt;"",ISNUMBER(INDEX(Остатки!$D$8:$D$37,MATCH(B18,Остатки!$A$8:$A$37,0))),NOT(ISBLANK(INDEX(Остатки!$D$8:$D$37,MATCH(B18,Остатки!$A$8:$A$37,0))))),"Да","Нет")))</f>
        <v>Да</v>
      </c>
    </row>
    <row r="19" spans="1:10" ht="24" customHeight="1">
      <c r="A19" s="10">
        <v>46300</v>
      </c>
      <c r="B19" s="6" t="s">
        <v>30</v>
      </c>
      <c r="C19" s="6" t="s">
        <v>7</v>
      </c>
      <c r="D19" s="8">
        <v>12</v>
      </c>
      <c r="E19" s="6" t="s">
        <v>70</v>
      </c>
      <c r="F19" s="6" t="s">
        <v>90</v>
      </c>
      <c r="G19" s="6" t="s">
        <v>83</v>
      </c>
      <c r="H19" s="9">
        <f>IF(J19&lt;&gt;"Да","",SUMIFS(Остатки!$D$8:$D$37,Остатки!$A$8:$A$37,B19)+SUMIFS($D$8:D19,$B$8:B19,B19,$C$8:C19,"Приход",$J$8:J19,"Да")-SUMIFS($D$8:D19,$B$8:B19,B19,$C$8:C19,"Выдача",$J$8:J19,"Да")+SUMIFS($D$8:D19,$B$8:B19,B19,$C$8:C19,"Возврат",$J$8:J19,"Да"))</f>
        <v>38</v>
      </c>
      <c r="I19" s="1" t="str">
        <f t="shared" si="0"/>
        <v/>
      </c>
      <c r="J19" s="1" t="str">
        <f>IF(COUNTA(A19:G19)=0,"",IF(COUNTIFS(Остатки!$A$8:$A$37,B19)&lt;&gt;1,"Нет",IF(AND(ISNUMBER(A19),A19&gt;=DATE(2000,1,1),A19&lt;=DATE(2100,12,31),OR(C19="Приход",C19="Выдача",C19="Возврат"),ISNUMBER(D19),D19&gt;=0.001,D19&lt;=1000000000,INDEX(Остатки!$B$8:$B$37,MATCH(B19,Остатки!$A$8:$A$37,0))&lt;&gt;"",ISNUMBER(INDEX(Остатки!$D$8:$D$37,MATCH(B19,Остатки!$A$8:$A$37,0))),NOT(ISBLANK(INDEX(Остатки!$D$8:$D$37,MATCH(B19,Остатки!$A$8:$A$37,0))))),"Да","Нет")))</f>
        <v>Да</v>
      </c>
    </row>
    <row r="20" spans="1:10" ht="24" customHeight="1">
      <c r="A20" s="10">
        <v>46300</v>
      </c>
      <c r="B20" s="6" t="s">
        <v>30</v>
      </c>
      <c r="C20" s="6" t="s">
        <v>8</v>
      </c>
      <c r="D20" s="8">
        <v>2</v>
      </c>
      <c r="E20" s="6" t="s">
        <v>70</v>
      </c>
      <c r="F20" s="6" t="s">
        <v>91</v>
      </c>
      <c r="G20" s="6" t="s">
        <v>81</v>
      </c>
      <c r="H20" s="9">
        <f>IF(J20&lt;&gt;"Да","",SUMIFS(Остатки!$D$8:$D$37,Остатки!$A$8:$A$37,B20)+SUMIFS($D$8:D20,$B$8:B20,B20,$C$8:C20,"Приход",$J$8:J20,"Да")-SUMIFS($D$8:D20,$B$8:B20,B20,$C$8:C20,"Выдача",$J$8:J20,"Да")+SUMIFS($D$8:D20,$B$8:B20,B20,$C$8:C20,"Возврат",$J$8:J20,"Да"))</f>
        <v>40</v>
      </c>
      <c r="I20" s="1" t="str">
        <f t="shared" si="0"/>
        <v/>
      </c>
      <c r="J20" s="1" t="str">
        <f>IF(COUNTA(A20:G20)=0,"",IF(COUNTIFS(Остатки!$A$8:$A$37,B20)&lt;&gt;1,"Нет",IF(AND(ISNUMBER(A20),A20&gt;=DATE(2000,1,1),A20&lt;=DATE(2100,12,31),OR(C20="Приход",C20="Выдача",C20="Возврат"),ISNUMBER(D20),D20&gt;=0.001,D20&lt;=1000000000,INDEX(Остатки!$B$8:$B$37,MATCH(B20,Остатки!$A$8:$A$37,0))&lt;&gt;"",ISNUMBER(INDEX(Остатки!$D$8:$D$37,MATCH(B20,Остатки!$A$8:$A$37,0))),NOT(ISBLANK(INDEX(Остатки!$D$8:$D$37,MATCH(B20,Остатки!$A$8:$A$37,0))))),"Да","Нет")))</f>
        <v>Да</v>
      </c>
    </row>
    <row r="21" spans="1:10" ht="24" customHeight="1">
      <c r="A21" s="10"/>
      <c r="B21" s="6"/>
      <c r="C21" s="6"/>
      <c r="D21" s="8"/>
      <c r="E21" s="6"/>
      <c r="F21" s="6"/>
      <c r="G21" s="6"/>
      <c r="H21" s="9" t="str">
        <f>IF(J21&lt;&gt;"Да","",SUMIFS(Остатки!$D$8:$D$37,Остатки!$A$8:$A$37,B21)+SUMIFS($D$8:D21,$B$8:B21,B21,$C$8:C21,"Приход",$J$8:J21,"Да")-SUMIFS($D$8:D21,$B$8:B21,B21,$C$8:C21,"Выдача",$J$8:J21,"Да")+SUMIFS($D$8:D21,$B$8:B21,B21,$C$8:C21,"Возврат",$J$8:J21,"Да"))</f>
        <v/>
      </c>
      <c r="I21" s="1" t="str">
        <f t="shared" si="0"/>
        <v/>
      </c>
      <c r="J21" s="1" t="str">
        <f>IF(COUNTA(A21:G21)=0,"",IF(COUNTIFS(Остатки!$A$8:$A$37,B21)&lt;&gt;1,"Нет",IF(AND(ISNUMBER(A21),A21&gt;=DATE(2000,1,1),A21&lt;=DATE(2100,12,31),OR(C21="Приход",C21="Выдача",C21="Возврат"),ISNUMBER(D21),D21&gt;=0.001,D21&lt;=1000000000,INDEX(Остатки!$B$8:$B$37,MATCH(B21,Остатки!$A$8:$A$37,0))&lt;&gt;"",ISNUMBER(INDEX(Остатки!$D$8:$D$37,MATCH(B21,Остатки!$A$8:$A$37,0))),NOT(ISBLANK(INDEX(Остатки!$D$8:$D$37,MATCH(B21,Остатки!$A$8:$A$37,0))))),"Да","Нет")))</f>
        <v/>
      </c>
    </row>
    <row r="22" spans="1:10" ht="24" customHeight="1">
      <c r="A22" s="10"/>
      <c r="B22" s="6"/>
      <c r="C22" s="6"/>
      <c r="D22" s="8"/>
      <c r="E22" s="6"/>
      <c r="F22" s="6"/>
      <c r="G22" s="6"/>
      <c r="H22" s="9" t="str">
        <f>IF(J22&lt;&gt;"Да","",SUMIFS(Остатки!$D$8:$D$37,Остатки!$A$8:$A$37,B22)+SUMIFS($D$8:D22,$B$8:B22,B22,$C$8:C22,"Приход",$J$8:J22,"Да")-SUMIFS($D$8:D22,$B$8:B22,B22,$C$8:C22,"Выдача",$J$8:J22,"Да")+SUMIFS($D$8:D22,$B$8:B22,B22,$C$8:C22,"Возврат",$J$8:J22,"Да"))</f>
        <v/>
      </c>
      <c r="I22" s="1" t="str">
        <f t="shared" si="0"/>
        <v/>
      </c>
      <c r="J22" s="1" t="str">
        <f>IF(COUNTA(A22:G22)=0,"",IF(COUNTIFS(Остатки!$A$8:$A$37,B22)&lt;&gt;1,"Нет",IF(AND(ISNUMBER(A22),A22&gt;=DATE(2000,1,1),A22&lt;=DATE(2100,12,31),OR(C22="Приход",C22="Выдача",C22="Возврат"),ISNUMBER(D22),D22&gt;=0.001,D22&lt;=1000000000,INDEX(Остатки!$B$8:$B$37,MATCH(B22,Остатки!$A$8:$A$37,0))&lt;&gt;"",ISNUMBER(INDEX(Остатки!$D$8:$D$37,MATCH(B22,Остатки!$A$8:$A$37,0))),NOT(ISBLANK(INDEX(Остатки!$D$8:$D$37,MATCH(B22,Остатки!$A$8:$A$37,0))))),"Да","Нет")))</f>
        <v/>
      </c>
    </row>
    <row r="23" spans="1:10" ht="24" customHeight="1">
      <c r="A23" s="10"/>
      <c r="B23" s="6"/>
      <c r="C23" s="6"/>
      <c r="D23" s="8"/>
      <c r="E23" s="6"/>
      <c r="F23" s="6"/>
      <c r="G23" s="6"/>
      <c r="H23" s="9" t="str">
        <f>IF(J23&lt;&gt;"Да","",SUMIFS(Остатки!$D$8:$D$37,Остатки!$A$8:$A$37,B23)+SUMIFS($D$8:D23,$B$8:B23,B23,$C$8:C23,"Приход",$J$8:J23,"Да")-SUMIFS($D$8:D23,$B$8:B23,B23,$C$8:C23,"Выдача",$J$8:J23,"Да")+SUMIFS($D$8:D23,$B$8:B23,B23,$C$8:C23,"Возврат",$J$8:J23,"Да"))</f>
        <v/>
      </c>
      <c r="I23" s="1" t="str">
        <f t="shared" si="0"/>
        <v/>
      </c>
      <c r="J23" s="1" t="str">
        <f>IF(COUNTA(A23:G23)=0,"",IF(COUNTIFS(Остатки!$A$8:$A$37,B23)&lt;&gt;1,"Нет",IF(AND(ISNUMBER(A23),A23&gt;=DATE(2000,1,1),A23&lt;=DATE(2100,12,31),OR(C23="Приход",C23="Выдача",C23="Возврат"),ISNUMBER(D23),D23&gt;=0.001,D23&lt;=1000000000,INDEX(Остатки!$B$8:$B$37,MATCH(B23,Остатки!$A$8:$A$37,0))&lt;&gt;"",ISNUMBER(INDEX(Остатки!$D$8:$D$37,MATCH(B23,Остатки!$A$8:$A$37,0))),NOT(ISBLANK(INDEX(Остатки!$D$8:$D$37,MATCH(B23,Остатки!$A$8:$A$37,0))))),"Да","Нет")))</f>
        <v/>
      </c>
    </row>
    <row r="24" spans="1:10" ht="24" customHeight="1">
      <c r="A24" s="10"/>
      <c r="B24" s="6"/>
      <c r="C24" s="6"/>
      <c r="D24" s="8"/>
      <c r="E24" s="6"/>
      <c r="F24" s="6"/>
      <c r="G24" s="6"/>
      <c r="H24" s="9" t="str">
        <f>IF(J24&lt;&gt;"Да","",SUMIFS(Остатки!$D$8:$D$37,Остатки!$A$8:$A$37,B24)+SUMIFS($D$8:D24,$B$8:B24,B24,$C$8:C24,"Приход",$J$8:J24,"Да")-SUMIFS($D$8:D24,$B$8:B24,B24,$C$8:C24,"Выдача",$J$8:J24,"Да")+SUMIFS($D$8:D24,$B$8:B24,B24,$C$8:C24,"Возврат",$J$8:J24,"Да"))</f>
        <v/>
      </c>
      <c r="I24" s="1" t="str">
        <f t="shared" si="0"/>
        <v/>
      </c>
      <c r="J24" s="1" t="str">
        <f>IF(COUNTA(A24:G24)=0,"",IF(COUNTIFS(Остатки!$A$8:$A$37,B24)&lt;&gt;1,"Нет",IF(AND(ISNUMBER(A24),A24&gt;=DATE(2000,1,1),A24&lt;=DATE(2100,12,31),OR(C24="Приход",C24="Выдача",C24="Возврат"),ISNUMBER(D24),D24&gt;=0.001,D24&lt;=1000000000,INDEX(Остатки!$B$8:$B$37,MATCH(B24,Остатки!$A$8:$A$37,0))&lt;&gt;"",ISNUMBER(INDEX(Остатки!$D$8:$D$37,MATCH(B24,Остатки!$A$8:$A$37,0))),NOT(ISBLANK(INDEX(Остатки!$D$8:$D$37,MATCH(B24,Остатки!$A$8:$A$37,0))))),"Да","Нет")))</f>
        <v/>
      </c>
    </row>
    <row r="25" spans="1:10" ht="24" customHeight="1">
      <c r="A25" s="10"/>
      <c r="B25" s="6"/>
      <c r="C25" s="6"/>
      <c r="D25" s="8"/>
      <c r="E25" s="6"/>
      <c r="F25" s="6"/>
      <c r="G25" s="6"/>
      <c r="H25" s="9" t="str">
        <f>IF(J25&lt;&gt;"Да","",SUMIFS(Остатки!$D$8:$D$37,Остатки!$A$8:$A$37,B25)+SUMIFS($D$8:D25,$B$8:B25,B25,$C$8:C25,"Приход",$J$8:J25,"Да")-SUMIFS($D$8:D25,$B$8:B25,B25,$C$8:C25,"Выдача",$J$8:J25,"Да")+SUMIFS($D$8:D25,$B$8:B25,B25,$C$8:C25,"Возврат",$J$8:J25,"Да"))</f>
        <v/>
      </c>
      <c r="I25" s="1" t="str">
        <f t="shared" si="0"/>
        <v/>
      </c>
      <c r="J25" s="1" t="str">
        <f>IF(COUNTA(A25:G25)=0,"",IF(COUNTIFS(Остатки!$A$8:$A$37,B25)&lt;&gt;1,"Нет",IF(AND(ISNUMBER(A25),A25&gt;=DATE(2000,1,1),A25&lt;=DATE(2100,12,31),OR(C25="Приход",C25="Выдача",C25="Возврат"),ISNUMBER(D25),D25&gt;=0.001,D25&lt;=1000000000,INDEX(Остатки!$B$8:$B$37,MATCH(B25,Остатки!$A$8:$A$37,0))&lt;&gt;"",ISNUMBER(INDEX(Остатки!$D$8:$D$37,MATCH(B25,Остатки!$A$8:$A$37,0))),NOT(ISBLANK(INDEX(Остатки!$D$8:$D$37,MATCH(B25,Остатки!$A$8:$A$37,0))))),"Да","Нет")))</f>
        <v/>
      </c>
    </row>
    <row r="26" spans="1:10" ht="24" customHeight="1">
      <c r="A26" s="10"/>
      <c r="B26" s="6"/>
      <c r="C26" s="6"/>
      <c r="D26" s="8"/>
      <c r="E26" s="6"/>
      <c r="F26" s="6"/>
      <c r="G26" s="6"/>
      <c r="H26" s="9" t="str">
        <f>IF(J26&lt;&gt;"Да","",SUMIFS(Остатки!$D$8:$D$37,Остатки!$A$8:$A$37,B26)+SUMIFS($D$8:D26,$B$8:B26,B26,$C$8:C26,"Приход",$J$8:J26,"Да")-SUMIFS($D$8:D26,$B$8:B26,B26,$C$8:C26,"Выдача",$J$8:J26,"Да")+SUMIFS($D$8:D26,$B$8:B26,B26,$C$8:C26,"Возврат",$J$8:J26,"Да"))</f>
        <v/>
      </c>
      <c r="I26" s="1" t="str">
        <f t="shared" si="0"/>
        <v/>
      </c>
      <c r="J26" s="1" t="str">
        <f>IF(COUNTA(A26:G26)=0,"",IF(COUNTIFS(Остатки!$A$8:$A$37,B26)&lt;&gt;1,"Нет",IF(AND(ISNUMBER(A26),A26&gt;=DATE(2000,1,1),A26&lt;=DATE(2100,12,31),OR(C26="Приход",C26="Выдача",C26="Возврат"),ISNUMBER(D26),D26&gt;=0.001,D26&lt;=1000000000,INDEX(Остатки!$B$8:$B$37,MATCH(B26,Остатки!$A$8:$A$37,0))&lt;&gt;"",ISNUMBER(INDEX(Остатки!$D$8:$D$37,MATCH(B26,Остатки!$A$8:$A$37,0))),NOT(ISBLANK(INDEX(Остатки!$D$8:$D$37,MATCH(B26,Остатки!$A$8:$A$37,0))))),"Да","Нет")))</f>
        <v/>
      </c>
    </row>
    <row r="27" spans="1:10" ht="24" customHeight="1">
      <c r="A27" s="10"/>
      <c r="B27" s="6"/>
      <c r="C27" s="6"/>
      <c r="D27" s="8"/>
      <c r="E27" s="6"/>
      <c r="F27" s="6"/>
      <c r="G27" s="6"/>
      <c r="H27" s="9" t="str">
        <f>IF(J27&lt;&gt;"Да","",SUMIFS(Остатки!$D$8:$D$37,Остатки!$A$8:$A$37,B27)+SUMIFS($D$8:D27,$B$8:B27,B27,$C$8:C27,"Приход",$J$8:J27,"Да")-SUMIFS($D$8:D27,$B$8:B27,B27,$C$8:C27,"Выдача",$J$8:J27,"Да")+SUMIFS($D$8:D27,$B$8:B27,B27,$C$8:C27,"Возврат",$J$8:J27,"Да"))</f>
        <v/>
      </c>
      <c r="I27" s="1" t="str">
        <f t="shared" si="0"/>
        <v/>
      </c>
      <c r="J27" s="1" t="str">
        <f>IF(COUNTA(A27:G27)=0,"",IF(COUNTIFS(Остатки!$A$8:$A$37,B27)&lt;&gt;1,"Нет",IF(AND(ISNUMBER(A27),A27&gt;=DATE(2000,1,1),A27&lt;=DATE(2100,12,31),OR(C27="Приход",C27="Выдача",C27="Возврат"),ISNUMBER(D27),D27&gt;=0.001,D27&lt;=1000000000,INDEX(Остатки!$B$8:$B$37,MATCH(B27,Остатки!$A$8:$A$37,0))&lt;&gt;"",ISNUMBER(INDEX(Остатки!$D$8:$D$37,MATCH(B27,Остатки!$A$8:$A$37,0))),NOT(ISBLANK(INDEX(Остатки!$D$8:$D$37,MATCH(B27,Остатки!$A$8:$A$37,0))))),"Да","Нет")))</f>
        <v/>
      </c>
    </row>
    <row r="28" spans="1:10" ht="24" customHeight="1">
      <c r="A28" s="10"/>
      <c r="B28" s="6"/>
      <c r="C28" s="6"/>
      <c r="D28" s="8"/>
      <c r="E28" s="6"/>
      <c r="F28" s="6"/>
      <c r="G28" s="6"/>
      <c r="H28" s="9" t="str">
        <f>IF(J28&lt;&gt;"Да","",SUMIFS(Остатки!$D$8:$D$37,Остатки!$A$8:$A$37,B28)+SUMIFS($D$8:D28,$B$8:B28,B28,$C$8:C28,"Приход",$J$8:J28,"Да")-SUMIFS($D$8:D28,$B$8:B28,B28,$C$8:C28,"Выдача",$J$8:J28,"Да")+SUMIFS($D$8:D28,$B$8:B28,B28,$C$8:C28,"Возврат",$J$8:J28,"Да"))</f>
        <v/>
      </c>
      <c r="I28" s="1" t="str">
        <f t="shared" si="0"/>
        <v/>
      </c>
      <c r="J28" s="1" t="str">
        <f>IF(COUNTA(A28:G28)=0,"",IF(COUNTIFS(Остатки!$A$8:$A$37,B28)&lt;&gt;1,"Нет",IF(AND(ISNUMBER(A28),A28&gt;=DATE(2000,1,1),A28&lt;=DATE(2100,12,31),OR(C28="Приход",C28="Выдача",C28="Возврат"),ISNUMBER(D28),D28&gt;=0.001,D28&lt;=1000000000,INDEX(Остатки!$B$8:$B$37,MATCH(B28,Остатки!$A$8:$A$37,0))&lt;&gt;"",ISNUMBER(INDEX(Остатки!$D$8:$D$37,MATCH(B28,Остатки!$A$8:$A$37,0))),NOT(ISBLANK(INDEX(Остатки!$D$8:$D$37,MATCH(B28,Остатки!$A$8:$A$37,0))))),"Да","Нет")))</f>
        <v/>
      </c>
    </row>
    <row r="29" spans="1:10" ht="24" customHeight="1">
      <c r="A29" s="10"/>
      <c r="B29" s="6"/>
      <c r="C29" s="6"/>
      <c r="D29" s="8"/>
      <c r="E29" s="6"/>
      <c r="F29" s="6"/>
      <c r="G29" s="6"/>
      <c r="H29" s="9" t="str">
        <f>IF(J29&lt;&gt;"Да","",SUMIFS(Остатки!$D$8:$D$37,Остатки!$A$8:$A$37,B29)+SUMIFS($D$8:D29,$B$8:B29,B29,$C$8:C29,"Приход",$J$8:J29,"Да")-SUMIFS($D$8:D29,$B$8:B29,B29,$C$8:C29,"Выдача",$J$8:J29,"Да")+SUMIFS($D$8:D29,$B$8:B29,B29,$C$8:C29,"Возврат",$J$8:J29,"Да"))</f>
        <v/>
      </c>
      <c r="I29" s="1" t="str">
        <f t="shared" si="0"/>
        <v/>
      </c>
      <c r="J29" s="1" t="str">
        <f>IF(COUNTA(A29:G29)=0,"",IF(COUNTIFS(Остатки!$A$8:$A$37,B29)&lt;&gt;1,"Нет",IF(AND(ISNUMBER(A29),A29&gt;=DATE(2000,1,1),A29&lt;=DATE(2100,12,31),OR(C29="Приход",C29="Выдача",C29="Возврат"),ISNUMBER(D29),D29&gt;=0.001,D29&lt;=1000000000,INDEX(Остатки!$B$8:$B$37,MATCH(B29,Остатки!$A$8:$A$37,0))&lt;&gt;"",ISNUMBER(INDEX(Остатки!$D$8:$D$37,MATCH(B29,Остатки!$A$8:$A$37,0))),NOT(ISBLANK(INDEX(Остатки!$D$8:$D$37,MATCH(B29,Остатки!$A$8:$A$37,0))))),"Да","Нет")))</f>
        <v/>
      </c>
    </row>
    <row r="30" spans="1:10" ht="24" customHeight="1">
      <c r="A30" s="10"/>
      <c r="B30" s="6"/>
      <c r="C30" s="6"/>
      <c r="D30" s="8"/>
      <c r="E30" s="6"/>
      <c r="F30" s="6"/>
      <c r="G30" s="6"/>
      <c r="H30" s="9" t="str">
        <f>IF(J30&lt;&gt;"Да","",SUMIFS(Остатки!$D$8:$D$37,Остатки!$A$8:$A$37,B30)+SUMIFS($D$8:D30,$B$8:B30,B30,$C$8:C30,"Приход",$J$8:J30,"Да")-SUMIFS($D$8:D30,$B$8:B30,B30,$C$8:C30,"Выдача",$J$8:J30,"Да")+SUMIFS($D$8:D30,$B$8:B30,B30,$C$8:C30,"Возврат",$J$8:J30,"Да"))</f>
        <v/>
      </c>
      <c r="I30" s="1" t="str">
        <f t="shared" si="0"/>
        <v/>
      </c>
      <c r="J30" s="1" t="str">
        <f>IF(COUNTA(A30:G30)=0,"",IF(COUNTIFS(Остатки!$A$8:$A$37,B30)&lt;&gt;1,"Нет",IF(AND(ISNUMBER(A30),A30&gt;=DATE(2000,1,1),A30&lt;=DATE(2100,12,31),OR(C30="Приход",C30="Выдача",C30="Возврат"),ISNUMBER(D30),D30&gt;=0.001,D30&lt;=1000000000,INDEX(Остатки!$B$8:$B$37,MATCH(B30,Остатки!$A$8:$A$37,0))&lt;&gt;"",ISNUMBER(INDEX(Остатки!$D$8:$D$37,MATCH(B30,Остатки!$A$8:$A$37,0))),NOT(ISBLANK(INDEX(Остатки!$D$8:$D$37,MATCH(B30,Остатки!$A$8:$A$37,0))))),"Да","Нет")))</f>
        <v/>
      </c>
    </row>
    <row r="31" spans="1:10" ht="24" customHeight="1">
      <c r="A31" s="10"/>
      <c r="B31" s="6"/>
      <c r="C31" s="6"/>
      <c r="D31" s="8"/>
      <c r="E31" s="6"/>
      <c r="F31" s="6"/>
      <c r="G31" s="6"/>
      <c r="H31" s="9" t="str">
        <f>IF(J31&lt;&gt;"Да","",SUMIFS(Остатки!$D$8:$D$37,Остатки!$A$8:$A$37,B31)+SUMIFS($D$8:D31,$B$8:B31,B31,$C$8:C31,"Приход",$J$8:J31,"Да")-SUMIFS($D$8:D31,$B$8:B31,B31,$C$8:C31,"Выдача",$J$8:J31,"Да")+SUMIFS($D$8:D31,$B$8:B31,B31,$C$8:C31,"Возврат",$J$8:J31,"Да"))</f>
        <v/>
      </c>
      <c r="I31" s="1" t="str">
        <f t="shared" si="0"/>
        <v/>
      </c>
      <c r="J31" s="1" t="str">
        <f>IF(COUNTA(A31:G31)=0,"",IF(COUNTIFS(Остатки!$A$8:$A$37,B31)&lt;&gt;1,"Нет",IF(AND(ISNUMBER(A31),A31&gt;=DATE(2000,1,1),A31&lt;=DATE(2100,12,31),OR(C31="Приход",C31="Выдача",C31="Возврат"),ISNUMBER(D31),D31&gt;=0.001,D31&lt;=1000000000,INDEX(Остатки!$B$8:$B$37,MATCH(B31,Остатки!$A$8:$A$37,0))&lt;&gt;"",ISNUMBER(INDEX(Остатки!$D$8:$D$37,MATCH(B31,Остатки!$A$8:$A$37,0))),NOT(ISBLANK(INDEX(Остатки!$D$8:$D$37,MATCH(B31,Остатки!$A$8:$A$37,0))))),"Да","Нет")))</f>
        <v/>
      </c>
    </row>
    <row r="32" spans="1:10" ht="24" customHeight="1">
      <c r="A32" s="10"/>
      <c r="B32" s="6"/>
      <c r="C32" s="6"/>
      <c r="D32" s="8"/>
      <c r="E32" s="6"/>
      <c r="F32" s="6"/>
      <c r="G32" s="6"/>
      <c r="H32" s="9" t="str">
        <f>IF(J32&lt;&gt;"Да","",SUMIFS(Остатки!$D$8:$D$37,Остатки!$A$8:$A$37,B32)+SUMIFS($D$8:D32,$B$8:B32,B32,$C$8:C32,"Приход",$J$8:J32,"Да")-SUMIFS($D$8:D32,$B$8:B32,B32,$C$8:C32,"Выдача",$J$8:J32,"Да")+SUMIFS($D$8:D32,$B$8:B32,B32,$C$8:C32,"Возврат",$J$8:J32,"Да"))</f>
        <v/>
      </c>
      <c r="I32" s="1" t="str">
        <f t="shared" si="0"/>
        <v/>
      </c>
      <c r="J32" s="1" t="str">
        <f>IF(COUNTA(A32:G32)=0,"",IF(COUNTIFS(Остатки!$A$8:$A$37,B32)&lt;&gt;1,"Нет",IF(AND(ISNUMBER(A32),A32&gt;=DATE(2000,1,1),A32&lt;=DATE(2100,12,31),OR(C32="Приход",C32="Выдача",C32="Возврат"),ISNUMBER(D32),D32&gt;=0.001,D32&lt;=1000000000,INDEX(Остатки!$B$8:$B$37,MATCH(B32,Остатки!$A$8:$A$37,0))&lt;&gt;"",ISNUMBER(INDEX(Остатки!$D$8:$D$37,MATCH(B32,Остатки!$A$8:$A$37,0))),NOT(ISBLANK(INDEX(Остатки!$D$8:$D$37,MATCH(B32,Остатки!$A$8:$A$37,0))))),"Да","Нет")))</f>
        <v/>
      </c>
    </row>
    <row r="33" spans="1:10" ht="24" customHeight="1">
      <c r="A33" s="10"/>
      <c r="B33" s="6"/>
      <c r="C33" s="6"/>
      <c r="D33" s="8"/>
      <c r="E33" s="6"/>
      <c r="F33" s="6"/>
      <c r="G33" s="6"/>
      <c r="H33" s="9" t="str">
        <f>IF(J33&lt;&gt;"Да","",SUMIFS(Остатки!$D$8:$D$37,Остатки!$A$8:$A$37,B33)+SUMIFS($D$8:D33,$B$8:B33,B33,$C$8:C33,"Приход",$J$8:J33,"Да")-SUMIFS($D$8:D33,$B$8:B33,B33,$C$8:C33,"Выдача",$J$8:J33,"Да")+SUMIFS($D$8:D33,$B$8:B33,B33,$C$8:C33,"Возврат",$J$8:J33,"Да"))</f>
        <v/>
      </c>
      <c r="I33" s="1" t="str">
        <f t="shared" si="0"/>
        <v/>
      </c>
      <c r="J33" s="1" t="str">
        <f>IF(COUNTA(A33:G33)=0,"",IF(COUNTIFS(Остатки!$A$8:$A$37,B33)&lt;&gt;1,"Нет",IF(AND(ISNUMBER(A33),A33&gt;=DATE(2000,1,1),A33&lt;=DATE(2100,12,31),OR(C33="Приход",C33="Выдача",C33="Возврат"),ISNUMBER(D33),D33&gt;=0.001,D33&lt;=1000000000,INDEX(Остатки!$B$8:$B$37,MATCH(B33,Остатки!$A$8:$A$37,0))&lt;&gt;"",ISNUMBER(INDEX(Остатки!$D$8:$D$37,MATCH(B33,Остатки!$A$8:$A$37,0))),NOT(ISBLANK(INDEX(Остатки!$D$8:$D$37,MATCH(B33,Остатки!$A$8:$A$37,0))))),"Да","Нет")))</f>
        <v/>
      </c>
    </row>
    <row r="34" spans="1:10" ht="24" customHeight="1">
      <c r="A34" s="10"/>
      <c r="B34" s="6"/>
      <c r="C34" s="6"/>
      <c r="D34" s="8"/>
      <c r="E34" s="6"/>
      <c r="F34" s="6"/>
      <c r="G34" s="6"/>
      <c r="H34" s="9" t="str">
        <f>IF(J34&lt;&gt;"Да","",SUMIFS(Остатки!$D$8:$D$37,Остатки!$A$8:$A$37,B34)+SUMIFS($D$8:D34,$B$8:B34,B34,$C$8:C34,"Приход",$J$8:J34,"Да")-SUMIFS($D$8:D34,$B$8:B34,B34,$C$8:C34,"Выдача",$J$8:J34,"Да")+SUMIFS($D$8:D34,$B$8:B34,B34,$C$8:C34,"Возврат",$J$8:J34,"Да"))</f>
        <v/>
      </c>
      <c r="I34" s="1" t="str">
        <f t="shared" si="0"/>
        <v/>
      </c>
      <c r="J34" s="1" t="str">
        <f>IF(COUNTA(A34:G34)=0,"",IF(COUNTIFS(Остатки!$A$8:$A$37,B34)&lt;&gt;1,"Нет",IF(AND(ISNUMBER(A34),A34&gt;=DATE(2000,1,1),A34&lt;=DATE(2100,12,31),OR(C34="Приход",C34="Выдача",C34="Возврат"),ISNUMBER(D34),D34&gt;=0.001,D34&lt;=1000000000,INDEX(Остатки!$B$8:$B$37,MATCH(B34,Остатки!$A$8:$A$37,0))&lt;&gt;"",ISNUMBER(INDEX(Остатки!$D$8:$D$37,MATCH(B34,Остатки!$A$8:$A$37,0))),NOT(ISBLANK(INDEX(Остатки!$D$8:$D$37,MATCH(B34,Остатки!$A$8:$A$37,0))))),"Да","Нет")))</f>
        <v/>
      </c>
    </row>
    <row r="35" spans="1:10" ht="24" customHeight="1">
      <c r="A35" s="10"/>
      <c r="B35" s="6"/>
      <c r="C35" s="6"/>
      <c r="D35" s="8"/>
      <c r="E35" s="6"/>
      <c r="F35" s="6"/>
      <c r="G35" s="6"/>
      <c r="H35" s="9" t="str">
        <f>IF(J35&lt;&gt;"Да","",SUMIFS(Остатки!$D$8:$D$37,Остатки!$A$8:$A$37,B35)+SUMIFS($D$8:D35,$B$8:B35,B35,$C$8:C35,"Приход",$J$8:J35,"Да")-SUMIFS($D$8:D35,$B$8:B35,B35,$C$8:C35,"Выдача",$J$8:J35,"Да")+SUMIFS($D$8:D35,$B$8:B35,B35,$C$8:C35,"Возврат",$J$8:J35,"Да"))</f>
        <v/>
      </c>
      <c r="I35" s="1" t="str">
        <f t="shared" si="0"/>
        <v/>
      </c>
      <c r="J35" s="1" t="str">
        <f>IF(COUNTA(A35:G35)=0,"",IF(COUNTIFS(Остатки!$A$8:$A$37,B35)&lt;&gt;1,"Нет",IF(AND(ISNUMBER(A35),A35&gt;=DATE(2000,1,1),A35&lt;=DATE(2100,12,31),OR(C35="Приход",C35="Выдача",C35="Возврат"),ISNUMBER(D35),D35&gt;=0.001,D35&lt;=1000000000,INDEX(Остатки!$B$8:$B$37,MATCH(B35,Остатки!$A$8:$A$37,0))&lt;&gt;"",ISNUMBER(INDEX(Остатки!$D$8:$D$37,MATCH(B35,Остатки!$A$8:$A$37,0))),NOT(ISBLANK(INDEX(Остатки!$D$8:$D$37,MATCH(B35,Остатки!$A$8:$A$37,0))))),"Да","Нет")))</f>
        <v/>
      </c>
    </row>
    <row r="36" spans="1:10" ht="24" customHeight="1">
      <c r="A36" s="10"/>
      <c r="B36" s="6"/>
      <c r="C36" s="6"/>
      <c r="D36" s="8"/>
      <c r="E36" s="6"/>
      <c r="F36" s="6"/>
      <c r="G36" s="6"/>
      <c r="H36" s="9" t="str">
        <f>IF(J36&lt;&gt;"Да","",SUMIFS(Остатки!$D$8:$D$37,Остатки!$A$8:$A$37,B36)+SUMIFS($D$8:D36,$B$8:B36,B36,$C$8:C36,"Приход",$J$8:J36,"Да")-SUMIFS($D$8:D36,$B$8:B36,B36,$C$8:C36,"Выдача",$J$8:J36,"Да")+SUMIFS($D$8:D36,$B$8:B36,B36,$C$8:C36,"Возврат",$J$8:J36,"Да"))</f>
        <v/>
      </c>
      <c r="I36" s="1" t="str">
        <f t="shared" si="0"/>
        <v/>
      </c>
      <c r="J36" s="1" t="str">
        <f>IF(COUNTA(A36:G36)=0,"",IF(COUNTIFS(Остатки!$A$8:$A$37,B36)&lt;&gt;1,"Нет",IF(AND(ISNUMBER(A36),A36&gt;=DATE(2000,1,1),A36&lt;=DATE(2100,12,31),OR(C36="Приход",C36="Выдача",C36="Возврат"),ISNUMBER(D36),D36&gt;=0.001,D36&lt;=1000000000,INDEX(Остатки!$B$8:$B$37,MATCH(B36,Остатки!$A$8:$A$37,0))&lt;&gt;"",ISNUMBER(INDEX(Остатки!$D$8:$D$37,MATCH(B36,Остатки!$A$8:$A$37,0))),NOT(ISBLANK(INDEX(Остатки!$D$8:$D$37,MATCH(B36,Остатки!$A$8:$A$37,0))))),"Да","Нет")))</f>
        <v/>
      </c>
    </row>
    <row r="37" spans="1:10" ht="24" customHeight="1">
      <c r="A37" s="10"/>
      <c r="B37" s="6"/>
      <c r="C37" s="6"/>
      <c r="D37" s="8"/>
      <c r="E37" s="6"/>
      <c r="F37" s="6"/>
      <c r="G37" s="6"/>
      <c r="H37" s="9" t="str">
        <f>IF(J37&lt;&gt;"Да","",SUMIFS(Остатки!$D$8:$D$37,Остатки!$A$8:$A$37,B37)+SUMIFS($D$8:D37,$B$8:B37,B37,$C$8:C37,"Приход",$J$8:J37,"Да")-SUMIFS($D$8:D37,$B$8:B37,B37,$C$8:C37,"Выдача",$J$8:J37,"Да")+SUMIFS($D$8:D37,$B$8:B37,B37,$C$8:C37,"Возврат",$J$8:J37,"Да"))</f>
        <v/>
      </c>
      <c r="I37" s="1" t="str">
        <f t="shared" si="0"/>
        <v/>
      </c>
      <c r="J37" s="1" t="str">
        <f>IF(COUNTA(A37:G37)=0,"",IF(COUNTIFS(Остатки!$A$8:$A$37,B37)&lt;&gt;1,"Нет",IF(AND(ISNUMBER(A37),A37&gt;=DATE(2000,1,1),A37&lt;=DATE(2100,12,31),OR(C37="Приход",C37="Выдача",C37="Возврат"),ISNUMBER(D37),D37&gt;=0.001,D37&lt;=1000000000,INDEX(Остатки!$B$8:$B$37,MATCH(B37,Остатки!$A$8:$A$37,0))&lt;&gt;"",ISNUMBER(INDEX(Остатки!$D$8:$D$37,MATCH(B37,Остатки!$A$8:$A$37,0))),NOT(ISBLANK(INDEX(Остатки!$D$8:$D$37,MATCH(B37,Остатки!$A$8:$A$37,0))))),"Да","Нет")))</f>
        <v/>
      </c>
    </row>
    <row r="38" spans="1:10" ht="24" customHeight="1">
      <c r="A38" s="10"/>
      <c r="B38" s="6"/>
      <c r="C38" s="6"/>
      <c r="D38" s="8"/>
      <c r="E38" s="6"/>
      <c r="F38" s="6"/>
      <c r="G38" s="6"/>
      <c r="H38" s="9" t="str">
        <f>IF(J38&lt;&gt;"Да","",SUMIFS(Остатки!$D$8:$D$37,Остатки!$A$8:$A$37,B38)+SUMIFS($D$8:D38,$B$8:B38,B38,$C$8:C38,"Приход",$J$8:J38,"Да")-SUMIFS($D$8:D38,$B$8:B38,B38,$C$8:C38,"Выдача",$J$8:J38,"Да")+SUMIFS($D$8:D38,$B$8:B38,B38,$C$8:C38,"Возврат",$J$8:J38,"Да"))</f>
        <v/>
      </c>
      <c r="I38" s="1" t="str">
        <f t="shared" si="0"/>
        <v/>
      </c>
      <c r="J38" s="1" t="str">
        <f>IF(COUNTA(A38:G38)=0,"",IF(COUNTIFS(Остатки!$A$8:$A$37,B38)&lt;&gt;1,"Нет",IF(AND(ISNUMBER(A38),A38&gt;=DATE(2000,1,1),A38&lt;=DATE(2100,12,31),OR(C38="Приход",C38="Выдача",C38="Возврат"),ISNUMBER(D38),D38&gt;=0.001,D38&lt;=1000000000,INDEX(Остатки!$B$8:$B$37,MATCH(B38,Остатки!$A$8:$A$37,0))&lt;&gt;"",ISNUMBER(INDEX(Остатки!$D$8:$D$37,MATCH(B38,Остатки!$A$8:$A$37,0))),NOT(ISBLANK(INDEX(Остатки!$D$8:$D$37,MATCH(B38,Остатки!$A$8:$A$37,0))))),"Да","Нет")))</f>
        <v/>
      </c>
    </row>
    <row r="39" spans="1:10" ht="24" customHeight="1">
      <c r="A39" s="10"/>
      <c r="B39" s="6"/>
      <c r="C39" s="6"/>
      <c r="D39" s="8"/>
      <c r="E39" s="6"/>
      <c r="F39" s="6"/>
      <c r="G39" s="6"/>
      <c r="H39" s="9" t="str">
        <f>IF(J39&lt;&gt;"Да","",SUMIFS(Остатки!$D$8:$D$37,Остатки!$A$8:$A$37,B39)+SUMIFS($D$8:D39,$B$8:B39,B39,$C$8:C39,"Приход",$J$8:J39,"Да")-SUMIFS($D$8:D39,$B$8:B39,B39,$C$8:C39,"Выдача",$J$8:J39,"Да")+SUMIFS($D$8:D39,$B$8:B39,B39,$C$8:C39,"Возврат",$J$8:J39,"Да"))</f>
        <v/>
      </c>
      <c r="I39" s="1" t="str">
        <f t="shared" si="0"/>
        <v/>
      </c>
      <c r="J39" s="1" t="str">
        <f>IF(COUNTA(A39:G39)=0,"",IF(COUNTIFS(Остатки!$A$8:$A$37,B39)&lt;&gt;1,"Нет",IF(AND(ISNUMBER(A39),A39&gt;=DATE(2000,1,1),A39&lt;=DATE(2100,12,31),OR(C39="Приход",C39="Выдача",C39="Возврат"),ISNUMBER(D39),D39&gt;=0.001,D39&lt;=1000000000,INDEX(Остатки!$B$8:$B$37,MATCH(B39,Остатки!$A$8:$A$37,0))&lt;&gt;"",ISNUMBER(INDEX(Остатки!$D$8:$D$37,MATCH(B39,Остатки!$A$8:$A$37,0))),NOT(ISBLANK(INDEX(Остатки!$D$8:$D$37,MATCH(B39,Остатки!$A$8:$A$37,0))))),"Да","Нет")))</f>
        <v/>
      </c>
    </row>
    <row r="40" spans="1:10" ht="24" customHeight="1">
      <c r="A40" s="10"/>
      <c r="B40" s="6"/>
      <c r="C40" s="6"/>
      <c r="D40" s="8"/>
      <c r="E40" s="6"/>
      <c r="F40" s="6"/>
      <c r="G40" s="6"/>
      <c r="H40" s="9" t="str">
        <f>IF(J40&lt;&gt;"Да","",SUMIFS(Остатки!$D$8:$D$37,Остатки!$A$8:$A$37,B40)+SUMIFS($D$8:D40,$B$8:B40,B40,$C$8:C40,"Приход",$J$8:J40,"Да")-SUMIFS($D$8:D40,$B$8:B40,B40,$C$8:C40,"Выдача",$J$8:J40,"Да")+SUMIFS($D$8:D40,$B$8:B40,B40,$C$8:C40,"Возврат",$J$8:J40,"Да"))</f>
        <v/>
      </c>
      <c r="I40" s="1" t="str">
        <f t="shared" si="0"/>
        <v/>
      </c>
      <c r="J40" s="1" t="str">
        <f>IF(COUNTA(A40:G40)=0,"",IF(COUNTIFS(Остатки!$A$8:$A$37,B40)&lt;&gt;1,"Нет",IF(AND(ISNUMBER(A40),A40&gt;=DATE(2000,1,1),A40&lt;=DATE(2100,12,31),OR(C40="Приход",C40="Выдача",C40="Возврат"),ISNUMBER(D40),D40&gt;=0.001,D40&lt;=1000000000,INDEX(Остатки!$B$8:$B$37,MATCH(B40,Остатки!$A$8:$A$37,0))&lt;&gt;"",ISNUMBER(INDEX(Остатки!$D$8:$D$37,MATCH(B40,Остатки!$A$8:$A$37,0))),NOT(ISBLANK(INDEX(Остатки!$D$8:$D$37,MATCH(B40,Остатки!$A$8:$A$37,0))))),"Да","Нет")))</f>
        <v/>
      </c>
    </row>
    <row r="41" spans="1:10" ht="24" customHeight="1">
      <c r="A41" s="10"/>
      <c r="B41" s="6"/>
      <c r="C41" s="6"/>
      <c r="D41" s="8"/>
      <c r="E41" s="6"/>
      <c r="F41" s="6"/>
      <c r="G41" s="6"/>
      <c r="H41" s="9" t="str">
        <f>IF(J41&lt;&gt;"Да","",SUMIFS(Остатки!$D$8:$D$37,Остатки!$A$8:$A$37,B41)+SUMIFS($D$8:D41,$B$8:B41,B41,$C$8:C41,"Приход",$J$8:J41,"Да")-SUMIFS($D$8:D41,$B$8:B41,B41,$C$8:C41,"Выдача",$J$8:J41,"Да")+SUMIFS($D$8:D41,$B$8:B41,B41,$C$8:C41,"Возврат",$J$8:J41,"Да"))</f>
        <v/>
      </c>
      <c r="I41" s="1" t="str">
        <f t="shared" si="0"/>
        <v/>
      </c>
      <c r="J41" s="1" t="str">
        <f>IF(COUNTA(A41:G41)=0,"",IF(COUNTIFS(Остатки!$A$8:$A$37,B41)&lt;&gt;1,"Нет",IF(AND(ISNUMBER(A41),A41&gt;=DATE(2000,1,1),A41&lt;=DATE(2100,12,31),OR(C41="Приход",C41="Выдача",C41="Возврат"),ISNUMBER(D41),D41&gt;=0.001,D41&lt;=1000000000,INDEX(Остатки!$B$8:$B$37,MATCH(B41,Остатки!$A$8:$A$37,0))&lt;&gt;"",ISNUMBER(INDEX(Остатки!$D$8:$D$37,MATCH(B41,Остатки!$A$8:$A$37,0))),NOT(ISBLANK(INDEX(Остатки!$D$8:$D$37,MATCH(B41,Остатки!$A$8:$A$37,0))))),"Да","Нет")))</f>
        <v/>
      </c>
    </row>
    <row r="42" spans="1:10" ht="24" customHeight="1">
      <c r="A42" s="10"/>
      <c r="B42" s="6"/>
      <c r="C42" s="6"/>
      <c r="D42" s="8"/>
      <c r="E42" s="6"/>
      <c r="F42" s="6"/>
      <c r="G42" s="6"/>
      <c r="H42" s="9" t="str">
        <f>IF(J42&lt;&gt;"Да","",SUMIFS(Остатки!$D$8:$D$37,Остатки!$A$8:$A$37,B42)+SUMIFS($D$8:D42,$B$8:B42,B42,$C$8:C42,"Приход",$J$8:J42,"Да")-SUMIFS($D$8:D42,$B$8:B42,B42,$C$8:C42,"Выдача",$J$8:J42,"Да")+SUMIFS($D$8:D42,$B$8:B42,B42,$C$8:C42,"Возврат",$J$8:J42,"Да"))</f>
        <v/>
      </c>
      <c r="I42" s="1" t="str">
        <f t="shared" si="0"/>
        <v/>
      </c>
      <c r="J42" s="1" t="str">
        <f>IF(COUNTA(A42:G42)=0,"",IF(COUNTIFS(Остатки!$A$8:$A$37,B42)&lt;&gt;1,"Нет",IF(AND(ISNUMBER(A42),A42&gt;=DATE(2000,1,1),A42&lt;=DATE(2100,12,31),OR(C42="Приход",C42="Выдача",C42="Возврат"),ISNUMBER(D42),D42&gt;=0.001,D42&lt;=1000000000,INDEX(Остатки!$B$8:$B$37,MATCH(B42,Остатки!$A$8:$A$37,0))&lt;&gt;"",ISNUMBER(INDEX(Остатки!$D$8:$D$37,MATCH(B42,Остатки!$A$8:$A$37,0))),NOT(ISBLANK(INDEX(Остатки!$D$8:$D$37,MATCH(B42,Остатки!$A$8:$A$37,0))))),"Да","Нет")))</f>
        <v/>
      </c>
    </row>
    <row r="43" spans="1:10" ht="24" customHeight="1">
      <c r="A43" s="10"/>
      <c r="B43" s="6"/>
      <c r="C43" s="6"/>
      <c r="D43" s="8"/>
      <c r="E43" s="6"/>
      <c r="F43" s="6"/>
      <c r="G43" s="6"/>
      <c r="H43" s="9" t="str">
        <f>IF(J43&lt;&gt;"Да","",SUMIFS(Остатки!$D$8:$D$37,Остатки!$A$8:$A$37,B43)+SUMIFS($D$8:D43,$B$8:B43,B43,$C$8:C43,"Приход",$J$8:J43,"Да")-SUMIFS($D$8:D43,$B$8:B43,B43,$C$8:C43,"Выдача",$J$8:J43,"Да")+SUMIFS($D$8:D43,$B$8:B43,B43,$C$8:C43,"Возврат",$J$8:J43,"Да"))</f>
        <v/>
      </c>
      <c r="I43" s="1" t="str">
        <f t="shared" si="0"/>
        <v/>
      </c>
      <c r="J43" s="1" t="str">
        <f>IF(COUNTA(A43:G43)=0,"",IF(COUNTIFS(Остатки!$A$8:$A$37,B43)&lt;&gt;1,"Нет",IF(AND(ISNUMBER(A43),A43&gt;=DATE(2000,1,1),A43&lt;=DATE(2100,12,31),OR(C43="Приход",C43="Выдача",C43="Возврат"),ISNUMBER(D43),D43&gt;=0.001,D43&lt;=1000000000,INDEX(Остатки!$B$8:$B$37,MATCH(B43,Остатки!$A$8:$A$37,0))&lt;&gt;"",ISNUMBER(INDEX(Остатки!$D$8:$D$37,MATCH(B43,Остатки!$A$8:$A$37,0))),NOT(ISBLANK(INDEX(Остатки!$D$8:$D$37,MATCH(B43,Остатки!$A$8:$A$37,0))))),"Да","Нет")))</f>
        <v/>
      </c>
    </row>
    <row r="44" spans="1:10" ht="24" customHeight="1">
      <c r="A44" s="10"/>
      <c r="B44" s="6"/>
      <c r="C44" s="6"/>
      <c r="D44" s="8"/>
      <c r="E44" s="6"/>
      <c r="F44" s="6"/>
      <c r="G44" s="6"/>
      <c r="H44" s="9" t="str">
        <f>IF(J44&lt;&gt;"Да","",SUMIFS(Остатки!$D$8:$D$37,Остатки!$A$8:$A$37,B44)+SUMIFS($D$8:D44,$B$8:B44,B44,$C$8:C44,"Приход",$J$8:J44,"Да")-SUMIFS($D$8:D44,$B$8:B44,B44,$C$8:C44,"Выдача",$J$8:J44,"Да")+SUMIFS($D$8:D44,$B$8:B44,B44,$C$8:C44,"Возврат",$J$8:J44,"Да"))</f>
        <v/>
      </c>
      <c r="I44" s="1" t="str">
        <f t="shared" si="0"/>
        <v/>
      </c>
      <c r="J44" s="1" t="str">
        <f>IF(COUNTA(A44:G44)=0,"",IF(COUNTIFS(Остатки!$A$8:$A$37,B44)&lt;&gt;1,"Нет",IF(AND(ISNUMBER(A44),A44&gt;=DATE(2000,1,1),A44&lt;=DATE(2100,12,31),OR(C44="Приход",C44="Выдача",C44="Возврат"),ISNUMBER(D44),D44&gt;=0.001,D44&lt;=1000000000,INDEX(Остатки!$B$8:$B$37,MATCH(B44,Остатки!$A$8:$A$37,0))&lt;&gt;"",ISNUMBER(INDEX(Остатки!$D$8:$D$37,MATCH(B44,Остатки!$A$8:$A$37,0))),NOT(ISBLANK(INDEX(Остатки!$D$8:$D$37,MATCH(B44,Остатки!$A$8:$A$37,0))))),"Да","Нет")))</f>
        <v/>
      </c>
    </row>
    <row r="45" spans="1:10" ht="24" customHeight="1">
      <c r="A45" s="10"/>
      <c r="B45" s="6"/>
      <c r="C45" s="6"/>
      <c r="D45" s="8"/>
      <c r="E45" s="6"/>
      <c r="F45" s="6"/>
      <c r="G45" s="6"/>
      <c r="H45" s="9" t="str">
        <f>IF(J45&lt;&gt;"Да","",SUMIFS(Остатки!$D$8:$D$37,Остатки!$A$8:$A$37,B45)+SUMIFS($D$8:D45,$B$8:B45,B45,$C$8:C45,"Приход",$J$8:J45,"Да")-SUMIFS($D$8:D45,$B$8:B45,B45,$C$8:C45,"Выдача",$J$8:J45,"Да")+SUMIFS($D$8:D45,$B$8:B45,B45,$C$8:C45,"Возврат",$J$8:J45,"Да"))</f>
        <v/>
      </c>
      <c r="I45" s="1" t="str">
        <f t="shared" si="0"/>
        <v/>
      </c>
      <c r="J45" s="1" t="str">
        <f>IF(COUNTA(A45:G45)=0,"",IF(COUNTIFS(Остатки!$A$8:$A$37,B45)&lt;&gt;1,"Нет",IF(AND(ISNUMBER(A45),A45&gt;=DATE(2000,1,1),A45&lt;=DATE(2100,12,31),OR(C45="Приход",C45="Выдача",C45="Возврат"),ISNUMBER(D45),D45&gt;=0.001,D45&lt;=1000000000,INDEX(Остатки!$B$8:$B$37,MATCH(B45,Остатки!$A$8:$A$37,0))&lt;&gt;"",ISNUMBER(INDEX(Остатки!$D$8:$D$37,MATCH(B45,Остатки!$A$8:$A$37,0))),NOT(ISBLANK(INDEX(Остатки!$D$8:$D$37,MATCH(B45,Остатки!$A$8:$A$37,0))))),"Да","Нет")))</f>
        <v/>
      </c>
    </row>
    <row r="46" spans="1:10" ht="24" customHeight="1">
      <c r="A46" s="10"/>
      <c r="B46" s="6"/>
      <c r="C46" s="6"/>
      <c r="D46" s="8"/>
      <c r="E46" s="6"/>
      <c r="F46" s="6"/>
      <c r="G46" s="6"/>
      <c r="H46" s="9" t="str">
        <f>IF(J46&lt;&gt;"Да","",SUMIFS(Остатки!$D$8:$D$37,Остатки!$A$8:$A$37,B46)+SUMIFS($D$8:D46,$B$8:B46,B46,$C$8:C46,"Приход",$J$8:J46,"Да")-SUMIFS($D$8:D46,$B$8:B46,B46,$C$8:C46,"Выдача",$J$8:J46,"Да")+SUMIFS($D$8:D46,$B$8:B46,B46,$C$8:C46,"Возврат",$J$8:J46,"Да"))</f>
        <v/>
      </c>
      <c r="I46" s="1" t="str">
        <f t="shared" si="0"/>
        <v/>
      </c>
      <c r="J46" s="1" t="str">
        <f>IF(COUNTA(A46:G46)=0,"",IF(COUNTIFS(Остатки!$A$8:$A$37,B46)&lt;&gt;1,"Нет",IF(AND(ISNUMBER(A46),A46&gt;=DATE(2000,1,1),A46&lt;=DATE(2100,12,31),OR(C46="Приход",C46="Выдача",C46="Возврат"),ISNUMBER(D46),D46&gt;=0.001,D46&lt;=1000000000,INDEX(Остатки!$B$8:$B$37,MATCH(B46,Остатки!$A$8:$A$37,0))&lt;&gt;"",ISNUMBER(INDEX(Остатки!$D$8:$D$37,MATCH(B46,Остатки!$A$8:$A$37,0))),NOT(ISBLANK(INDEX(Остатки!$D$8:$D$37,MATCH(B46,Остатки!$A$8:$A$37,0))))),"Да","Нет")))</f>
        <v/>
      </c>
    </row>
    <row r="47" spans="1:10" ht="24" customHeight="1">
      <c r="A47" s="10"/>
      <c r="B47" s="6"/>
      <c r="C47" s="6"/>
      <c r="D47" s="8"/>
      <c r="E47" s="6"/>
      <c r="F47" s="6"/>
      <c r="G47" s="6"/>
      <c r="H47" s="9" t="str">
        <f>IF(J47&lt;&gt;"Да","",SUMIFS(Остатки!$D$8:$D$37,Остатки!$A$8:$A$37,B47)+SUMIFS($D$8:D47,$B$8:B47,B47,$C$8:C47,"Приход",$J$8:J47,"Да")-SUMIFS($D$8:D47,$B$8:B47,B47,$C$8:C47,"Выдача",$J$8:J47,"Да")+SUMIFS($D$8:D47,$B$8:B47,B47,$C$8:C47,"Возврат",$J$8:J47,"Да"))</f>
        <v/>
      </c>
      <c r="I47" s="1" t="str">
        <f t="shared" si="0"/>
        <v/>
      </c>
      <c r="J47" s="1" t="str">
        <f>IF(COUNTA(A47:G47)=0,"",IF(COUNTIFS(Остатки!$A$8:$A$37,B47)&lt;&gt;1,"Нет",IF(AND(ISNUMBER(A47),A47&gt;=DATE(2000,1,1),A47&lt;=DATE(2100,12,31),OR(C47="Приход",C47="Выдача",C47="Возврат"),ISNUMBER(D47),D47&gt;=0.001,D47&lt;=1000000000,INDEX(Остатки!$B$8:$B$37,MATCH(B47,Остатки!$A$8:$A$37,0))&lt;&gt;"",ISNUMBER(INDEX(Остатки!$D$8:$D$37,MATCH(B47,Остатки!$A$8:$A$37,0))),NOT(ISBLANK(INDEX(Остатки!$D$8:$D$37,MATCH(B47,Остатки!$A$8:$A$37,0))))),"Да","Нет")))</f>
        <v/>
      </c>
    </row>
    <row r="48" spans="1:10" ht="24" customHeight="1">
      <c r="A48" s="10"/>
      <c r="B48" s="6"/>
      <c r="C48" s="6"/>
      <c r="D48" s="8"/>
      <c r="E48" s="6"/>
      <c r="F48" s="6"/>
      <c r="G48" s="6"/>
      <c r="H48" s="9" t="str">
        <f>IF(J48&lt;&gt;"Да","",SUMIFS(Остатки!$D$8:$D$37,Остатки!$A$8:$A$37,B48)+SUMIFS($D$8:D48,$B$8:B48,B48,$C$8:C48,"Приход",$J$8:J48,"Да")-SUMIFS($D$8:D48,$B$8:B48,B48,$C$8:C48,"Выдача",$J$8:J48,"Да")+SUMIFS($D$8:D48,$B$8:B48,B48,$C$8:C48,"Возврат",$J$8:J48,"Да"))</f>
        <v/>
      </c>
      <c r="I48" s="1" t="str">
        <f t="shared" si="0"/>
        <v/>
      </c>
      <c r="J48" s="1" t="str">
        <f>IF(COUNTA(A48:G48)=0,"",IF(COUNTIFS(Остатки!$A$8:$A$37,B48)&lt;&gt;1,"Нет",IF(AND(ISNUMBER(A48),A48&gt;=DATE(2000,1,1),A48&lt;=DATE(2100,12,31),OR(C48="Приход",C48="Выдача",C48="Возврат"),ISNUMBER(D48),D48&gt;=0.001,D48&lt;=1000000000,INDEX(Остатки!$B$8:$B$37,MATCH(B48,Остатки!$A$8:$A$37,0))&lt;&gt;"",ISNUMBER(INDEX(Остатки!$D$8:$D$37,MATCH(B48,Остатки!$A$8:$A$37,0))),NOT(ISBLANK(INDEX(Остатки!$D$8:$D$37,MATCH(B48,Остатки!$A$8:$A$37,0))))),"Да","Нет")))</f>
        <v/>
      </c>
    </row>
    <row r="49" spans="1:10" ht="24" customHeight="1">
      <c r="A49" s="10"/>
      <c r="B49" s="6"/>
      <c r="C49" s="6"/>
      <c r="D49" s="8"/>
      <c r="E49" s="6"/>
      <c r="F49" s="6"/>
      <c r="G49" s="6"/>
      <c r="H49" s="9" t="str">
        <f>IF(J49&lt;&gt;"Да","",SUMIFS(Остатки!$D$8:$D$37,Остатки!$A$8:$A$37,B49)+SUMIFS($D$8:D49,$B$8:B49,B49,$C$8:C49,"Приход",$J$8:J49,"Да")-SUMIFS($D$8:D49,$B$8:B49,B49,$C$8:C49,"Выдача",$J$8:J49,"Да")+SUMIFS($D$8:D49,$B$8:B49,B49,$C$8:C49,"Возврат",$J$8:J49,"Да"))</f>
        <v/>
      </c>
      <c r="I49" s="1" t="str">
        <f t="shared" si="0"/>
        <v/>
      </c>
      <c r="J49" s="1" t="str">
        <f>IF(COUNTA(A49:G49)=0,"",IF(COUNTIFS(Остатки!$A$8:$A$37,B49)&lt;&gt;1,"Нет",IF(AND(ISNUMBER(A49),A49&gt;=DATE(2000,1,1),A49&lt;=DATE(2100,12,31),OR(C49="Приход",C49="Выдача",C49="Возврат"),ISNUMBER(D49),D49&gt;=0.001,D49&lt;=1000000000,INDEX(Остатки!$B$8:$B$37,MATCH(B49,Остатки!$A$8:$A$37,0))&lt;&gt;"",ISNUMBER(INDEX(Остатки!$D$8:$D$37,MATCH(B49,Остатки!$A$8:$A$37,0))),NOT(ISBLANK(INDEX(Остатки!$D$8:$D$37,MATCH(B49,Остатки!$A$8:$A$37,0))))),"Да","Нет")))</f>
        <v/>
      </c>
    </row>
    <row r="50" spans="1:10" ht="24" customHeight="1">
      <c r="A50" s="10"/>
      <c r="B50" s="6"/>
      <c r="C50" s="6"/>
      <c r="D50" s="8"/>
      <c r="E50" s="6"/>
      <c r="F50" s="6"/>
      <c r="G50" s="6"/>
      <c r="H50" s="9" t="str">
        <f>IF(J50&lt;&gt;"Да","",SUMIFS(Остатки!$D$8:$D$37,Остатки!$A$8:$A$37,B50)+SUMIFS($D$8:D50,$B$8:B50,B50,$C$8:C50,"Приход",$J$8:J50,"Да")-SUMIFS($D$8:D50,$B$8:B50,B50,$C$8:C50,"Выдача",$J$8:J50,"Да")+SUMIFS($D$8:D50,$B$8:B50,B50,$C$8:C50,"Возврат",$J$8:J50,"Да"))</f>
        <v/>
      </c>
      <c r="I50" s="1" t="str">
        <f t="shared" si="0"/>
        <v/>
      </c>
      <c r="J50" s="1" t="str">
        <f>IF(COUNTA(A50:G50)=0,"",IF(COUNTIFS(Остатки!$A$8:$A$37,B50)&lt;&gt;1,"Нет",IF(AND(ISNUMBER(A50),A50&gt;=DATE(2000,1,1),A50&lt;=DATE(2100,12,31),OR(C50="Приход",C50="Выдача",C50="Возврат"),ISNUMBER(D50),D50&gt;=0.001,D50&lt;=1000000000,INDEX(Остатки!$B$8:$B$37,MATCH(B50,Остатки!$A$8:$A$37,0))&lt;&gt;"",ISNUMBER(INDEX(Остатки!$D$8:$D$37,MATCH(B50,Остатки!$A$8:$A$37,0))),NOT(ISBLANK(INDEX(Остатки!$D$8:$D$37,MATCH(B50,Остатки!$A$8:$A$37,0))))),"Да","Нет")))</f>
        <v/>
      </c>
    </row>
    <row r="51" spans="1:10" ht="24" customHeight="1">
      <c r="A51" s="10"/>
      <c r="B51" s="6"/>
      <c r="C51" s="6"/>
      <c r="D51" s="8"/>
      <c r="E51" s="6"/>
      <c r="F51" s="6"/>
      <c r="G51" s="6"/>
      <c r="H51" s="9" t="str">
        <f>IF(J51&lt;&gt;"Да","",SUMIFS(Остатки!$D$8:$D$37,Остатки!$A$8:$A$37,B51)+SUMIFS($D$8:D51,$B$8:B51,B51,$C$8:C51,"Приход",$J$8:J51,"Да")-SUMIFS($D$8:D51,$B$8:B51,B51,$C$8:C51,"Выдача",$J$8:J51,"Да")+SUMIFS($D$8:D51,$B$8:B51,B51,$C$8:C51,"Возврат",$J$8:J51,"Да"))</f>
        <v/>
      </c>
      <c r="I51" s="1" t="str">
        <f t="shared" si="0"/>
        <v/>
      </c>
      <c r="J51" s="1" t="str">
        <f>IF(COUNTA(A51:G51)=0,"",IF(COUNTIFS(Остатки!$A$8:$A$37,B51)&lt;&gt;1,"Нет",IF(AND(ISNUMBER(A51),A51&gt;=DATE(2000,1,1),A51&lt;=DATE(2100,12,31),OR(C51="Приход",C51="Выдача",C51="Возврат"),ISNUMBER(D51),D51&gt;=0.001,D51&lt;=1000000000,INDEX(Остатки!$B$8:$B$37,MATCH(B51,Остатки!$A$8:$A$37,0))&lt;&gt;"",ISNUMBER(INDEX(Остатки!$D$8:$D$37,MATCH(B51,Остатки!$A$8:$A$37,0))),NOT(ISBLANK(INDEX(Остатки!$D$8:$D$37,MATCH(B51,Остатки!$A$8:$A$37,0))))),"Да","Нет")))</f>
        <v/>
      </c>
    </row>
    <row r="52" spans="1:10" ht="24" customHeight="1">
      <c r="A52" s="10"/>
      <c r="B52" s="6"/>
      <c r="C52" s="6"/>
      <c r="D52" s="8"/>
      <c r="E52" s="6"/>
      <c r="F52" s="6"/>
      <c r="G52" s="6"/>
      <c r="H52" s="9" t="str">
        <f>IF(J52&lt;&gt;"Да","",SUMIFS(Остатки!$D$8:$D$37,Остатки!$A$8:$A$37,B52)+SUMIFS($D$8:D52,$B$8:B52,B52,$C$8:C52,"Приход",$J$8:J52,"Да")-SUMIFS($D$8:D52,$B$8:B52,B52,$C$8:C52,"Выдача",$J$8:J52,"Да")+SUMIFS($D$8:D52,$B$8:B52,B52,$C$8:C52,"Возврат",$J$8:J52,"Да"))</f>
        <v/>
      </c>
      <c r="I52" s="1" t="str">
        <f t="shared" si="0"/>
        <v/>
      </c>
      <c r="J52" s="1" t="str">
        <f>IF(COUNTA(A52:G52)=0,"",IF(COUNTIFS(Остатки!$A$8:$A$37,B52)&lt;&gt;1,"Нет",IF(AND(ISNUMBER(A52),A52&gt;=DATE(2000,1,1),A52&lt;=DATE(2100,12,31),OR(C52="Приход",C52="Выдача",C52="Возврат"),ISNUMBER(D52),D52&gt;=0.001,D52&lt;=1000000000,INDEX(Остатки!$B$8:$B$37,MATCH(B52,Остатки!$A$8:$A$37,0))&lt;&gt;"",ISNUMBER(INDEX(Остатки!$D$8:$D$37,MATCH(B52,Остатки!$A$8:$A$37,0))),NOT(ISBLANK(INDEX(Остатки!$D$8:$D$37,MATCH(B52,Остатки!$A$8:$A$37,0))))),"Да","Нет")))</f>
        <v/>
      </c>
    </row>
    <row r="53" spans="1:10" ht="24" customHeight="1">
      <c r="A53" s="10"/>
      <c r="B53" s="6"/>
      <c r="C53" s="6"/>
      <c r="D53" s="8"/>
      <c r="E53" s="6"/>
      <c r="F53" s="6"/>
      <c r="G53" s="6"/>
      <c r="H53" s="9" t="str">
        <f>IF(J53&lt;&gt;"Да","",SUMIFS(Остатки!$D$8:$D$37,Остатки!$A$8:$A$37,B53)+SUMIFS($D$8:D53,$B$8:B53,B53,$C$8:C53,"Приход",$J$8:J53,"Да")-SUMIFS($D$8:D53,$B$8:B53,B53,$C$8:C53,"Выдача",$J$8:J53,"Да")+SUMIFS($D$8:D53,$B$8:B53,B53,$C$8:C53,"Возврат",$J$8:J53,"Да"))</f>
        <v/>
      </c>
      <c r="I53" s="1" t="str">
        <f t="shared" si="0"/>
        <v/>
      </c>
      <c r="J53" s="1" t="str">
        <f>IF(COUNTA(A53:G53)=0,"",IF(COUNTIFS(Остатки!$A$8:$A$37,B53)&lt;&gt;1,"Нет",IF(AND(ISNUMBER(A53),A53&gt;=DATE(2000,1,1),A53&lt;=DATE(2100,12,31),OR(C53="Приход",C53="Выдача",C53="Возврат"),ISNUMBER(D53),D53&gt;=0.001,D53&lt;=1000000000,INDEX(Остатки!$B$8:$B$37,MATCH(B53,Остатки!$A$8:$A$37,0))&lt;&gt;"",ISNUMBER(INDEX(Остатки!$D$8:$D$37,MATCH(B53,Остатки!$A$8:$A$37,0))),NOT(ISBLANK(INDEX(Остатки!$D$8:$D$37,MATCH(B53,Остатки!$A$8:$A$37,0))))),"Да","Нет")))</f>
        <v/>
      </c>
    </row>
    <row r="54" spans="1:10" ht="24" customHeight="1">
      <c r="A54" s="10"/>
      <c r="B54" s="6"/>
      <c r="C54" s="6"/>
      <c r="D54" s="8"/>
      <c r="E54" s="6"/>
      <c r="F54" s="6"/>
      <c r="G54" s="6"/>
      <c r="H54" s="9" t="str">
        <f>IF(J54&lt;&gt;"Да","",SUMIFS(Остатки!$D$8:$D$37,Остатки!$A$8:$A$37,B54)+SUMIFS($D$8:D54,$B$8:B54,B54,$C$8:C54,"Приход",$J$8:J54,"Да")-SUMIFS($D$8:D54,$B$8:B54,B54,$C$8:C54,"Выдача",$J$8:J54,"Да")+SUMIFS($D$8:D54,$B$8:B54,B54,$C$8:C54,"Возврат",$J$8:J54,"Да"))</f>
        <v/>
      </c>
      <c r="I54" s="1" t="str">
        <f t="shared" si="0"/>
        <v/>
      </c>
      <c r="J54" s="1" t="str">
        <f>IF(COUNTA(A54:G54)=0,"",IF(COUNTIFS(Остатки!$A$8:$A$37,B54)&lt;&gt;1,"Нет",IF(AND(ISNUMBER(A54),A54&gt;=DATE(2000,1,1),A54&lt;=DATE(2100,12,31),OR(C54="Приход",C54="Выдача",C54="Возврат"),ISNUMBER(D54),D54&gt;=0.001,D54&lt;=1000000000,INDEX(Остатки!$B$8:$B$37,MATCH(B54,Остатки!$A$8:$A$37,0))&lt;&gt;"",ISNUMBER(INDEX(Остатки!$D$8:$D$37,MATCH(B54,Остатки!$A$8:$A$37,0))),NOT(ISBLANK(INDEX(Остатки!$D$8:$D$37,MATCH(B54,Остатки!$A$8:$A$37,0))))),"Да","Нет")))</f>
        <v/>
      </c>
    </row>
    <row r="55" spans="1:10" ht="24" customHeight="1">
      <c r="A55" s="10"/>
      <c r="B55" s="6"/>
      <c r="C55" s="6"/>
      <c r="D55" s="8"/>
      <c r="E55" s="6"/>
      <c r="F55" s="6"/>
      <c r="G55" s="6"/>
      <c r="H55" s="9" t="str">
        <f>IF(J55&lt;&gt;"Да","",SUMIFS(Остатки!$D$8:$D$37,Остатки!$A$8:$A$37,B55)+SUMIFS($D$8:D55,$B$8:B55,B55,$C$8:C55,"Приход",$J$8:J55,"Да")-SUMIFS($D$8:D55,$B$8:B55,B55,$C$8:C55,"Выдача",$J$8:J55,"Да")+SUMIFS($D$8:D55,$B$8:B55,B55,$C$8:C55,"Возврат",$J$8:J55,"Да"))</f>
        <v/>
      </c>
      <c r="I55" s="1" t="str">
        <f t="shared" si="0"/>
        <v/>
      </c>
      <c r="J55" s="1" t="str">
        <f>IF(COUNTA(A55:G55)=0,"",IF(COUNTIFS(Остатки!$A$8:$A$37,B55)&lt;&gt;1,"Нет",IF(AND(ISNUMBER(A55),A55&gt;=DATE(2000,1,1),A55&lt;=DATE(2100,12,31),OR(C55="Приход",C55="Выдача",C55="Возврат"),ISNUMBER(D55),D55&gt;=0.001,D55&lt;=1000000000,INDEX(Остатки!$B$8:$B$37,MATCH(B55,Остатки!$A$8:$A$37,0))&lt;&gt;"",ISNUMBER(INDEX(Остатки!$D$8:$D$37,MATCH(B55,Остатки!$A$8:$A$37,0))),NOT(ISBLANK(INDEX(Остатки!$D$8:$D$37,MATCH(B55,Остатки!$A$8:$A$37,0))))),"Да","Нет")))</f>
        <v/>
      </c>
    </row>
    <row r="56" spans="1:10" ht="24" customHeight="1">
      <c r="A56" s="10"/>
      <c r="B56" s="6"/>
      <c r="C56" s="6"/>
      <c r="D56" s="8"/>
      <c r="E56" s="6"/>
      <c r="F56" s="6"/>
      <c r="G56" s="6"/>
      <c r="H56" s="9" t="str">
        <f>IF(J56&lt;&gt;"Да","",SUMIFS(Остатки!$D$8:$D$37,Остатки!$A$8:$A$37,B56)+SUMIFS($D$8:D56,$B$8:B56,B56,$C$8:C56,"Приход",$J$8:J56,"Да")-SUMIFS($D$8:D56,$B$8:B56,B56,$C$8:C56,"Выдача",$J$8:J56,"Да")+SUMIFS($D$8:D56,$B$8:B56,B56,$C$8:C56,"Возврат",$J$8:J56,"Да"))</f>
        <v/>
      </c>
      <c r="I56" s="1" t="str">
        <f t="shared" si="0"/>
        <v/>
      </c>
      <c r="J56" s="1" t="str">
        <f>IF(COUNTA(A56:G56)=0,"",IF(COUNTIFS(Остатки!$A$8:$A$37,B56)&lt;&gt;1,"Нет",IF(AND(ISNUMBER(A56),A56&gt;=DATE(2000,1,1),A56&lt;=DATE(2100,12,31),OR(C56="Приход",C56="Выдача",C56="Возврат"),ISNUMBER(D56),D56&gt;=0.001,D56&lt;=1000000000,INDEX(Остатки!$B$8:$B$37,MATCH(B56,Остатки!$A$8:$A$37,0))&lt;&gt;"",ISNUMBER(INDEX(Остатки!$D$8:$D$37,MATCH(B56,Остатки!$A$8:$A$37,0))),NOT(ISBLANK(INDEX(Остатки!$D$8:$D$37,MATCH(B56,Остатки!$A$8:$A$37,0))))),"Да","Нет")))</f>
        <v/>
      </c>
    </row>
    <row r="57" spans="1:10" ht="24" customHeight="1">
      <c r="A57" s="10"/>
      <c r="B57" s="6"/>
      <c r="C57" s="6"/>
      <c r="D57" s="8"/>
      <c r="E57" s="6"/>
      <c r="F57" s="6"/>
      <c r="G57" s="6"/>
      <c r="H57" s="9" t="str">
        <f>IF(J57&lt;&gt;"Да","",SUMIFS(Остатки!$D$8:$D$37,Остатки!$A$8:$A$37,B57)+SUMIFS($D$8:D57,$B$8:B57,B57,$C$8:C57,"Приход",$J$8:J57,"Да")-SUMIFS($D$8:D57,$B$8:B57,B57,$C$8:C57,"Выдача",$J$8:J57,"Да")+SUMIFS($D$8:D57,$B$8:B57,B57,$C$8:C57,"Возврат",$J$8:J57,"Да"))</f>
        <v/>
      </c>
      <c r="I57" s="1" t="str">
        <f t="shared" si="0"/>
        <v/>
      </c>
      <c r="J57" s="1" t="str">
        <f>IF(COUNTA(A57:G57)=0,"",IF(COUNTIFS(Остатки!$A$8:$A$37,B57)&lt;&gt;1,"Нет",IF(AND(ISNUMBER(A57),A57&gt;=DATE(2000,1,1),A57&lt;=DATE(2100,12,31),OR(C57="Приход",C57="Выдача",C57="Возврат"),ISNUMBER(D57),D57&gt;=0.001,D57&lt;=1000000000,INDEX(Остатки!$B$8:$B$37,MATCH(B57,Остатки!$A$8:$A$37,0))&lt;&gt;"",ISNUMBER(INDEX(Остатки!$D$8:$D$37,MATCH(B57,Остатки!$A$8:$A$37,0))),NOT(ISBLANK(INDEX(Остатки!$D$8:$D$37,MATCH(B57,Остатки!$A$8:$A$37,0))))),"Да","Нет")))</f>
        <v/>
      </c>
    </row>
    <row r="58" spans="1:10" ht="24" customHeight="1">
      <c r="A58" s="10"/>
      <c r="B58" s="6"/>
      <c r="C58" s="6"/>
      <c r="D58" s="8"/>
      <c r="E58" s="6"/>
      <c r="F58" s="6"/>
      <c r="G58" s="6"/>
      <c r="H58" s="9" t="str">
        <f>IF(J58&lt;&gt;"Да","",SUMIFS(Остатки!$D$8:$D$37,Остатки!$A$8:$A$37,B58)+SUMIFS($D$8:D58,$B$8:B58,B58,$C$8:C58,"Приход",$J$8:J58,"Да")-SUMIFS($D$8:D58,$B$8:B58,B58,$C$8:C58,"Выдача",$J$8:J58,"Да")+SUMIFS($D$8:D58,$B$8:B58,B58,$C$8:C58,"Возврат",$J$8:J58,"Да"))</f>
        <v/>
      </c>
      <c r="I58" s="1" t="str">
        <f t="shared" si="0"/>
        <v/>
      </c>
      <c r="J58" s="1" t="str">
        <f>IF(COUNTA(A58:G58)=0,"",IF(COUNTIFS(Остатки!$A$8:$A$37,B58)&lt;&gt;1,"Нет",IF(AND(ISNUMBER(A58),A58&gt;=DATE(2000,1,1),A58&lt;=DATE(2100,12,31),OR(C58="Приход",C58="Выдача",C58="Возврат"),ISNUMBER(D58),D58&gt;=0.001,D58&lt;=1000000000,INDEX(Остатки!$B$8:$B$37,MATCH(B58,Остатки!$A$8:$A$37,0))&lt;&gt;"",ISNUMBER(INDEX(Остатки!$D$8:$D$37,MATCH(B58,Остатки!$A$8:$A$37,0))),NOT(ISBLANK(INDEX(Остатки!$D$8:$D$37,MATCH(B58,Остатки!$A$8:$A$37,0))))),"Да","Нет")))</f>
        <v/>
      </c>
    </row>
    <row r="59" spans="1:10" ht="24" customHeight="1">
      <c r="A59" s="10"/>
      <c r="B59" s="6"/>
      <c r="C59" s="6"/>
      <c r="D59" s="8"/>
      <c r="E59" s="6"/>
      <c r="F59" s="6"/>
      <c r="G59" s="6"/>
      <c r="H59" s="9" t="str">
        <f>IF(J59&lt;&gt;"Да","",SUMIFS(Остатки!$D$8:$D$37,Остатки!$A$8:$A$37,B59)+SUMIFS($D$8:D59,$B$8:B59,B59,$C$8:C59,"Приход",$J$8:J59,"Да")-SUMIFS($D$8:D59,$B$8:B59,B59,$C$8:C59,"Выдача",$J$8:J59,"Да")+SUMIFS($D$8:D59,$B$8:B59,B59,$C$8:C59,"Возврат",$J$8:J59,"Да"))</f>
        <v/>
      </c>
      <c r="I59" s="1" t="str">
        <f t="shared" si="0"/>
        <v/>
      </c>
      <c r="J59" s="1" t="str">
        <f>IF(COUNTA(A59:G59)=0,"",IF(COUNTIFS(Остатки!$A$8:$A$37,B59)&lt;&gt;1,"Нет",IF(AND(ISNUMBER(A59),A59&gt;=DATE(2000,1,1),A59&lt;=DATE(2100,12,31),OR(C59="Приход",C59="Выдача",C59="Возврат"),ISNUMBER(D59),D59&gt;=0.001,D59&lt;=1000000000,INDEX(Остатки!$B$8:$B$37,MATCH(B59,Остатки!$A$8:$A$37,0))&lt;&gt;"",ISNUMBER(INDEX(Остатки!$D$8:$D$37,MATCH(B59,Остатки!$A$8:$A$37,0))),NOT(ISBLANK(INDEX(Остатки!$D$8:$D$37,MATCH(B59,Остатки!$A$8:$A$37,0))))),"Да","Нет")))</f>
        <v/>
      </c>
    </row>
    <row r="60" spans="1:10" ht="24" customHeight="1">
      <c r="A60" s="10"/>
      <c r="B60" s="6"/>
      <c r="C60" s="6"/>
      <c r="D60" s="8"/>
      <c r="E60" s="6"/>
      <c r="F60" s="6"/>
      <c r="G60" s="6"/>
      <c r="H60" s="9" t="str">
        <f>IF(J60&lt;&gt;"Да","",SUMIFS(Остатки!$D$8:$D$37,Остатки!$A$8:$A$37,B60)+SUMIFS($D$8:D60,$B$8:B60,B60,$C$8:C60,"Приход",$J$8:J60,"Да")-SUMIFS($D$8:D60,$B$8:B60,B60,$C$8:C60,"Выдача",$J$8:J60,"Да")+SUMIFS($D$8:D60,$B$8:B60,B60,$C$8:C60,"Возврат",$J$8:J60,"Да"))</f>
        <v/>
      </c>
      <c r="I60" s="1" t="str">
        <f t="shared" si="0"/>
        <v/>
      </c>
      <c r="J60" s="1" t="str">
        <f>IF(COUNTA(A60:G60)=0,"",IF(COUNTIFS(Остатки!$A$8:$A$37,B60)&lt;&gt;1,"Нет",IF(AND(ISNUMBER(A60),A60&gt;=DATE(2000,1,1),A60&lt;=DATE(2100,12,31),OR(C60="Приход",C60="Выдача",C60="Возврат"),ISNUMBER(D60),D60&gt;=0.001,D60&lt;=1000000000,INDEX(Остатки!$B$8:$B$37,MATCH(B60,Остатки!$A$8:$A$37,0))&lt;&gt;"",ISNUMBER(INDEX(Остатки!$D$8:$D$37,MATCH(B60,Остатки!$A$8:$A$37,0))),NOT(ISBLANK(INDEX(Остатки!$D$8:$D$37,MATCH(B60,Остатки!$A$8:$A$37,0))))),"Да","Нет")))</f>
        <v/>
      </c>
    </row>
    <row r="61" spans="1:10" ht="24" customHeight="1">
      <c r="A61" s="10"/>
      <c r="B61" s="6"/>
      <c r="C61" s="6"/>
      <c r="D61" s="8"/>
      <c r="E61" s="6"/>
      <c r="F61" s="6"/>
      <c r="G61" s="6"/>
      <c r="H61" s="9" t="str">
        <f>IF(J61&lt;&gt;"Да","",SUMIFS(Остатки!$D$8:$D$37,Остатки!$A$8:$A$37,B61)+SUMIFS($D$8:D61,$B$8:B61,B61,$C$8:C61,"Приход",$J$8:J61,"Да")-SUMIFS($D$8:D61,$B$8:B61,B61,$C$8:C61,"Выдача",$J$8:J61,"Да")+SUMIFS($D$8:D61,$B$8:B61,B61,$C$8:C61,"Возврат",$J$8:J61,"Да"))</f>
        <v/>
      </c>
      <c r="I61" s="1" t="str">
        <f t="shared" si="0"/>
        <v/>
      </c>
      <c r="J61" s="1" t="str">
        <f>IF(COUNTA(A61:G61)=0,"",IF(COUNTIFS(Остатки!$A$8:$A$37,B61)&lt;&gt;1,"Нет",IF(AND(ISNUMBER(A61),A61&gt;=DATE(2000,1,1),A61&lt;=DATE(2100,12,31),OR(C61="Приход",C61="Выдача",C61="Возврат"),ISNUMBER(D61),D61&gt;=0.001,D61&lt;=1000000000,INDEX(Остатки!$B$8:$B$37,MATCH(B61,Остатки!$A$8:$A$37,0))&lt;&gt;"",ISNUMBER(INDEX(Остатки!$D$8:$D$37,MATCH(B61,Остатки!$A$8:$A$37,0))),NOT(ISBLANK(INDEX(Остатки!$D$8:$D$37,MATCH(B61,Остатки!$A$8:$A$37,0))))),"Да","Нет")))</f>
        <v/>
      </c>
    </row>
    <row r="62" spans="1:10" ht="24" customHeight="1">
      <c r="A62" s="10"/>
      <c r="B62" s="6"/>
      <c r="C62" s="6"/>
      <c r="D62" s="8"/>
      <c r="E62" s="6"/>
      <c r="F62" s="6"/>
      <c r="G62" s="6"/>
      <c r="H62" s="9" t="str">
        <f>IF(J62&lt;&gt;"Да","",SUMIFS(Остатки!$D$8:$D$37,Остатки!$A$8:$A$37,B62)+SUMIFS($D$8:D62,$B$8:B62,B62,$C$8:C62,"Приход",$J$8:J62,"Да")-SUMIFS($D$8:D62,$B$8:B62,B62,$C$8:C62,"Выдача",$J$8:J62,"Да")+SUMIFS($D$8:D62,$B$8:B62,B62,$C$8:C62,"Возврат",$J$8:J62,"Да"))</f>
        <v/>
      </c>
      <c r="I62" s="1" t="str">
        <f t="shared" si="0"/>
        <v/>
      </c>
      <c r="J62" s="1" t="str">
        <f>IF(COUNTA(A62:G62)=0,"",IF(COUNTIFS(Остатки!$A$8:$A$37,B62)&lt;&gt;1,"Нет",IF(AND(ISNUMBER(A62),A62&gt;=DATE(2000,1,1),A62&lt;=DATE(2100,12,31),OR(C62="Приход",C62="Выдача",C62="Возврат"),ISNUMBER(D62),D62&gt;=0.001,D62&lt;=1000000000,INDEX(Остатки!$B$8:$B$37,MATCH(B62,Остатки!$A$8:$A$37,0))&lt;&gt;"",ISNUMBER(INDEX(Остатки!$D$8:$D$37,MATCH(B62,Остатки!$A$8:$A$37,0))),NOT(ISBLANK(INDEX(Остатки!$D$8:$D$37,MATCH(B62,Остатки!$A$8:$A$37,0))))),"Да","Нет")))</f>
        <v/>
      </c>
    </row>
    <row r="63" spans="1:10" ht="24" customHeight="1">
      <c r="A63" s="10"/>
      <c r="B63" s="6"/>
      <c r="C63" s="6"/>
      <c r="D63" s="8"/>
      <c r="E63" s="6"/>
      <c r="F63" s="6"/>
      <c r="G63" s="6"/>
      <c r="H63" s="9" t="str">
        <f>IF(J63&lt;&gt;"Да","",SUMIFS(Остатки!$D$8:$D$37,Остатки!$A$8:$A$37,B63)+SUMIFS($D$8:D63,$B$8:B63,B63,$C$8:C63,"Приход",$J$8:J63,"Да")-SUMIFS($D$8:D63,$B$8:B63,B63,$C$8:C63,"Выдача",$J$8:J63,"Да")+SUMIFS($D$8:D63,$B$8:B63,B63,$C$8:C63,"Возврат",$J$8:J63,"Да"))</f>
        <v/>
      </c>
      <c r="I63" s="1" t="str">
        <f t="shared" si="0"/>
        <v/>
      </c>
      <c r="J63" s="1" t="str">
        <f>IF(COUNTA(A63:G63)=0,"",IF(COUNTIFS(Остатки!$A$8:$A$37,B63)&lt;&gt;1,"Нет",IF(AND(ISNUMBER(A63),A63&gt;=DATE(2000,1,1),A63&lt;=DATE(2100,12,31),OR(C63="Приход",C63="Выдача",C63="Возврат"),ISNUMBER(D63),D63&gt;=0.001,D63&lt;=1000000000,INDEX(Остатки!$B$8:$B$37,MATCH(B63,Остатки!$A$8:$A$37,0))&lt;&gt;"",ISNUMBER(INDEX(Остатки!$D$8:$D$37,MATCH(B63,Остатки!$A$8:$A$37,0))),NOT(ISBLANK(INDEX(Остатки!$D$8:$D$37,MATCH(B63,Остатки!$A$8:$A$37,0))))),"Да","Нет")))</f>
        <v/>
      </c>
    </row>
    <row r="64" spans="1:10" ht="24" customHeight="1">
      <c r="A64" s="10"/>
      <c r="B64" s="6"/>
      <c r="C64" s="6"/>
      <c r="D64" s="8"/>
      <c r="E64" s="6"/>
      <c r="F64" s="6"/>
      <c r="G64" s="6"/>
      <c r="H64" s="9" t="str">
        <f>IF(J64&lt;&gt;"Да","",SUMIFS(Остатки!$D$8:$D$37,Остатки!$A$8:$A$37,B64)+SUMIFS($D$8:D64,$B$8:B64,B64,$C$8:C64,"Приход",$J$8:J64,"Да")-SUMIFS($D$8:D64,$B$8:B64,B64,$C$8:C64,"Выдача",$J$8:J64,"Да")+SUMIFS($D$8:D64,$B$8:B64,B64,$C$8:C64,"Возврат",$J$8:J64,"Да"))</f>
        <v/>
      </c>
      <c r="I64" s="1" t="str">
        <f t="shared" si="0"/>
        <v/>
      </c>
      <c r="J64" s="1" t="str">
        <f>IF(COUNTA(A64:G64)=0,"",IF(COUNTIFS(Остатки!$A$8:$A$37,B64)&lt;&gt;1,"Нет",IF(AND(ISNUMBER(A64),A64&gt;=DATE(2000,1,1),A64&lt;=DATE(2100,12,31),OR(C64="Приход",C64="Выдача",C64="Возврат"),ISNUMBER(D64),D64&gt;=0.001,D64&lt;=1000000000,INDEX(Остатки!$B$8:$B$37,MATCH(B64,Остатки!$A$8:$A$37,0))&lt;&gt;"",ISNUMBER(INDEX(Остатки!$D$8:$D$37,MATCH(B64,Остатки!$A$8:$A$37,0))),NOT(ISBLANK(INDEX(Остатки!$D$8:$D$37,MATCH(B64,Остатки!$A$8:$A$37,0))))),"Да","Нет")))</f>
        <v/>
      </c>
    </row>
    <row r="65" spans="1:10" ht="24" customHeight="1">
      <c r="A65" s="10"/>
      <c r="B65" s="6"/>
      <c r="C65" s="6"/>
      <c r="D65" s="8"/>
      <c r="E65" s="6"/>
      <c r="F65" s="6"/>
      <c r="G65" s="6"/>
      <c r="H65" s="9" t="str">
        <f>IF(J65&lt;&gt;"Да","",SUMIFS(Остатки!$D$8:$D$37,Остатки!$A$8:$A$37,B65)+SUMIFS($D$8:D65,$B$8:B65,B65,$C$8:C65,"Приход",$J$8:J65,"Да")-SUMIFS($D$8:D65,$B$8:B65,B65,$C$8:C65,"Выдача",$J$8:J65,"Да")+SUMIFS($D$8:D65,$B$8:B65,B65,$C$8:C65,"Возврат",$J$8:J65,"Да"))</f>
        <v/>
      </c>
      <c r="I65" s="1" t="str">
        <f t="shared" si="0"/>
        <v/>
      </c>
      <c r="J65" s="1" t="str">
        <f>IF(COUNTA(A65:G65)=0,"",IF(COUNTIFS(Остатки!$A$8:$A$37,B65)&lt;&gt;1,"Нет",IF(AND(ISNUMBER(A65),A65&gt;=DATE(2000,1,1),A65&lt;=DATE(2100,12,31),OR(C65="Приход",C65="Выдача",C65="Возврат"),ISNUMBER(D65),D65&gt;=0.001,D65&lt;=1000000000,INDEX(Остатки!$B$8:$B$37,MATCH(B65,Остатки!$A$8:$A$37,0))&lt;&gt;"",ISNUMBER(INDEX(Остатки!$D$8:$D$37,MATCH(B65,Остатки!$A$8:$A$37,0))),NOT(ISBLANK(INDEX(Остатки!$D$8:$D$37,MATCH(B65,Остатки!$A$8:$A$37,0))))),"Да","Нет")))</f>
        <v/>
      </c>
    </row>
    <row r="66" spans="1:10" ht="24" customHeight="1">
      <c r="A66" s="10"/>
      <c r="B66" s="6"/>
      <c r="C66" s="6"/>
      <c r="D66" s="8"/>
      <c r="E66" s="6"/>
      <c r="F66" s="6"/>
      <c r="G66" s="6"/>
      <c r="H66" s="9" t="str">
        <f>IF(J66&lt;&gt;"Да","",SUMIFS(Остатки!$D$8:$D$37,Остатки!$A$8:$A$37,B66)+SUMIFS($D$8:D66,$B$8:B66,B66,$C$8:C66,"Приход",$J$8:J66,"Да")-SUMIFS($D$8:D66,$B$8:B66,B66,$C$8:C66,"Выдача",$J$8:J66,"Да")+SUMIFS($D$8:D66,$B$8:B66,B66,$C$8:C66,"Возврат",$J$8:J66,"Да"))</f>
        <v/>
      </c>
      <c r="I66" s="1" t="str">
        <f t="shared" si="0"/>
        <v/>
      </c>
      <c r="J66" s="1" t="str">
        <f>IF(COUNTA(A66:G66)=0,"",IF(COUNTIFS(Остатки!$A$8:$A$37,B66)&lt;&gt;1,"Нет",IF(AND(ISNUMBER(A66),A66&gt;=DATE(2000,1,1),A66&lt;=DATE(2100,12,31),OR(C66="Приход",C66="Выдача",C66="Возврат"),ISNUMBER(D66),D66&gt;=0.001,D66&lt;=1000000000,INDEX(Остатки!$B$8:$B$37,MATCH(B66,Остатки!$A$8:$A$37,0))&lt;&gt;"",ISNUMBER(INDEX(Остатки!$D$8:$D$37,MATCH(B66,Остатки!$A$8:$A$37,0))),NOT(ISBLANK(INDEX(Остатки!$D$8:$D$37,MATCH(B66,Остатки!$A$8:$A$37,0))))),"Да","Нет")))</f>
        <v/>
      </c>
    </row>
    <row r="67" spans="1:10" ht="24" customHeight="1">
      <c r="A67" s="10"/>
      <c r="B67" s="6"/>
      <c r="C67" s="6"/>
      <c r="D67" s="8"/>
      <c r="E67" s="6"/>
      <c r="F67" s="6"/>
      <c r="G67" s="6"/>
      <c r="H67" s="9" t="str">
        <f>IF(J67&lt;&gt;"Да","",SUMIFS(Остатки!$D$8:$D$37,Остатки!$A$8:$A$37,B67)+SUMIFS($D$8:D67,$B$8:B67,B67,$C$8:C67,"Приход",$J$8:J67,"Да")-SUMIFS($D$8:D67,$B$8:B67,B67,$C$8:C67,"Выдача",$J$8:J67,"Да")+SUMIFS($D$8:D67,$B$8:B67,B67,$C$8:C67,"Возврат",$J$8:J67,"Да"))</f>
        <v/>
      </c>
      <c r="I67" s="1" t="str">
        <f t="shared" si="0"/>
        <v/>
      </c>
      <c r="J67" s="1" t="str">
        <f>IF(COUNTA(A67:G67)=0,"",IF(COUNTIFS(Остатки!$A$8:$A$37,B67)&lt;&gt;1,"Нет",IF(AND(ISNUMBER(A67),A67&gt;=DATE(2000,1,1),A67&lt;=DATE(2100,12,31),OR(C67="Приход",C67="Выдача",C67="Возврат"),ISNUMBER(D67),D67&gt;=0.001,D67&lt;=1000000000,INDEX(Остатки!$B$8:$B$37,MATCH(B67,Остатки!$A$8:$A$37,0))&lt;&gt;"",ISNUMBER(INDEX(Остатки!$D$8:$D$37,MATCH(B67,Остатки!$A$8:$A$37,0))),NOT(ISBLANK(INDEX(Остатки!$D$8:$D$37,MATCH(B67,Остатки!$A$8:$A$37,0))))),"Да","Нет")))</f>
        <v/>
      </c>
    </row>
    <row r="68" spans="1:10" ht="24" customHeight="1">
      <c r="A68" s="10"/>
      <c r="B68" s="6"/>
      <c r="C68" s="6"/>
      <c r="D68" s="8"/>
      <c r="E68" s="6"/>
      <c r="F68" s="6"/>
      <c r="G68" s="6"/>
      <c r="H68" s="9" t="str">
        <f>IF(J68&lt;&gt;"Да","",SUMIFS(Остатки!$D$8:$D$37,Остатки!$A$8:$A$37,B68)+SUMIFS($D$8:D68,$B$8:B68,B68,$C$8:C68,"Приход",$J$8:J68,"Да")-SUMIFS($D$8:D68,$B$8:B68,B68,$C$8:C68,"Выдача",$J$8:J68,"Да")+SUMIFS($D$8:D68,$B$8:B68,B68,$C$8:C68,"Возврат",$J$8:J68,"Да"))</f>
        <v/>
      </c>
      <c r="I68" s="1" t="str">
        <f t="shared" si="0"/>
        <v/>
      </c>
      <c r="J68" s="1" t="str">
        <f>IF(COUNTA(A68:G68)=0,"",IF(COUNTIFS(Остатки!$A$8:$A$37,B68)&lt;&gt;1,"Нет",IF(AND(ISNUMBER(A68),A68&gt;=DATE(2000,1,1),A68&lt;=DATE(2100,12,31),OR(C68="Приход",C68="Выдача",C68="Возврат"),ISNUMBER(D68),D68&gt;=0.001,D68&lt;=1000000000,INDEX(Остатки!$B$8:$B$37,MATCH(B68,Остатки!$A$8:$A$37,0))&lt;&gt;"",ISNUMBER(INDEX(Остатки!$D$8:$D$37,MATCH(B68,Остатки!$A$8:$A$37,0))),NOT(ISBLANK(INDEX(Остатки!$D$8:$D$37,MATCH(B68,Остатки!$A$8:$A$37,0))))),"Да","Нет")))</f>
        <v/>
      </c>
    </row>
    <row r="69" spans="1:10" ht="24" customHeight="1">
      <c r="A69" s="10"/>
      <c r="B69" s="6"/>
      <c r="C69" s="6"/>
      <c r="D69" s="8"/>
      <c r="E69" s="6"/>
      <c r="F69" s="6"/>
      <c r="G69" s="6"/>
      <c r="H69" s="9" t="str">
        <f>IF(J69&lt;&gt;"Да","",SUMIFS(Остатки!$D$8:$D$37,Остатки!$A$8:$A$37,B69)+SUMIFS($D$8:D69,$B$8:B69,B69,$C$8:C69,"Приход",$J$8:J69,"Да")-SUMIFS($D$8:D69,$B$8:B69,B69,$C$8:C69,"Выдача",$J$8:J69,"Да")+SUMIFS($D$8:D69,$B$8:B69,B69,$C$8:C69,"Возврат",$J$8:J69,"Да"))</f>
        <v/>
      </c>
      <c r="I69" s="1" t="str">
        <f t="shared" si="0"/>
        <v/>
      </c>
      <c r="J69" s="1" t="str">
        <f>IF(COUNTA(A69:G69)=0,"",IF(COUNTIFS(Остатки!$A$8:$A$37,B69)&lt;&gt;1,"Нет",IF(AND(ISNUMBER(A69),A69&gt;=DATE(2000,1,1),A69&lt;=DATE(2100,12,31),OR(C69="Приход",C69="Выдача",C69="Возврат"),ISNUMBER(D69),D69&gt;=0.001,D69&lt;=1000000000,INDEX(Остатки!$B$8:$B$37,MATCH(B69,Остатки!$A$8:$A$37,0))&lt;&gt;"",ISNUMBER(INDEX(Остатки!$D$8:$D$37,MATCH(B69,Остатки!$A$8:$A$37,0))),NOT(ISBLANK(INDEX(Остатки!$D$8:$D$37,MATCH(B69,Остатки!$A$8:$A$37,0))))),"Да","Нет")))</f>
        <v/>
      </c>
    </row>
    <row r="70" spans="1:10" ht="24" customHeight="1">
      <c r="A70" s="10"/>
      <c r="B70" s="6"/>
      <c r="C70" s="6"/>
      <c r="D70" s="8"/>
      <c r="E70" s="6"/>
      <c r="F70" s="6"/>
      <c r="G70" s="6"/>
      <c r="H70" s="9" t="str">
        <f>IF(J70&lt;&gt;"Да","",SUMIFS(Остатки!$D$8:$D$37,Остатки!$A$8:$A$37,B70)+SUMIFS($D$8:D70,$B$8:B70,B70,$C$8:C70,"Приход",$J$8:J70,"Да")-SUMIFS($D$8:D70,$B$8:B70,B70,$C$8:C70,"Выдача",$J$8:J70,"Да")+SUMIFS($D$8:D70,$B$8:B70,B70,$C$8:C70,"Возврат",$J$8:J70,"Да"))</f>
        <v/>
      </c>
      <c r="I70" s="1" t="str">
        <f t="shared" si="0"/>
        <v/>
      </c>
      <c r="J70" s="1" t="str">
        <f>IF(COUNTA(A70:G70)=0,"",IF(COUNTIFS(Остатки!$A$8:$A$37,B70)&lt;&gt;1,"Нет",IF(AND(ISNUMBER(A70),A70&gt;=DATE(2000,1,1),A70&lt;=DATE(2100,12,31),OR(C70="Приход",C70="Выдача",C70="Возврат"),ISNUMBER(D70),D70&gt;=0.001,D70&lt;=1000000000,INDEX(Остатки!$B$8:$B$37,MATCH(B70,Остатки!$A$8:$A$37,0))&lt;&gt;"",ISNUMBER(INDEX(Остатки!$D$8:$D$37,MATCH(B70,Остатки!$A$8:$A$37,0))),NOT(ISBLANK(INDEX(Остатки!$D$8:$D$37,MATCH(B70,Остатки!$A$8:$A$37,0))))),"Да","Нет")))</f>
        <v/>
      </c>
    </row>
    <row r="71" spans="1:10" ht="24" customHeight="1">
      <c r="A71" s="10"/>
      <c r="B71" s="6"/>
      <c r="C71" s="6"/>
      <c r="D71" s="8"/>
      <c r="E71" s="6"/>
      <c r="F71" s="6"/>
      <c r="G71" s="6"/>
      <c r="H71" s="9" t="str">
        <f>IF(J71&lt;&gt;"Да","",SUMIFS(Остатки!$D$8:$D$37,Остатки!$A$8:$A$37,B71)+SUMIFS($D$8:D71,$B$8:B71,B71,$C$8:C71,"Приход",$J$8:J71,"Да")-SUMIFS($D$8:D71,$B$8:B71,B71,$C$8:C71,"Выдача",$J$8:J71,"Да")+SUMIFS($D$8:D71,$B$8:B71,B71,$C$8:C71,"Возврат",$J$8:J71,"Да"))</f>
        <v/>
      </c>
      <c r="I71" s="1" t="str">
        <f t="shared" si="0"/>
        <v/>
      </c>
      <c r="J71" s="1" t="str">
        <f>IF(COUNTA(A71:G71)=0,"",IF(COUNTIFS(Остатки!$A$8:$A$37,B71)&lt;&gt;1,"Нет",IF(AND(ISNUMBER(A71),A71&gt;=DATE(2000,1,1),A71&lt;=DATE(2100,12,31),OR(C71="Приход",C71="Выдача",C71="Возврат"),ISNUMBER(D71),D71&gt;=0.001,D71&lt;=1000000000,INDEX(Остатки!$B$8:$B$37,MATCH(B71,Остатки!$A$8:$A$37,0))&lt;&gt;"",ISNUMBER(INDEX(Остатки!$D$8:$D$37,MATCH(B71,Остатки!$A$8:$A$37,0))),NOT(ISBLANK(INDEX(Остатки!$D$8:$D$37,MATCH(B71,Остатки!$A$8:$A$37,0))))),"Да","Нет")))</f>
        <v/>
      </c>
    </row>
    <row r="72" spans="1:10" ht="24" customHeight="1">
      <c r="A72" s="10"/>
      <c r="B72" s="6"/>
      <c r="C72" s="6"/>
      <c r="D72" s="8"/>
      <c r="E72" s="6"/>
      <c r="F72" s="6"/>
      <c r="G72" s="6"/>
      <c r="H72" s="9" t="str">
        <f>IF(J72&lt;&gt;"Да","",SUMIFS(Остатки!$D$8:$D$37,Остатки!$A$8:$A$37,B72)+SUMIFS($D$8:D72,$B$8:B72,B72,$C$8:C72,"Приход",$J$8:J72,"Да")-SUMIFS($D$8:D72,$B$8:B72,B72,$C$8:C72,"Выдача",$J$8:J72,"Да")+SUMIFS($D$8:D72,$B$8:B72,B72,$C$8:C72,"Возврат",$J$8:J72,"Да"))</f>
        <v/>
      </c>
      <c r="I72" s="1" t="str">
        <f t="shared" ref="I72:I135" si="1">IF(COUNTA(A72:G72)=0,"",IF(J72&lt;&gt;"Да","Проверьте поля и код",IF(H72&lt;0,"Отрицательный остаток","")))</f>
        <v/>
      </c>
      <c r="J72" s="1" t="str">
        <f>IF(COUNTA(A72:G72)=0,"",IF(COUNTIFS(Остатки!$A$8:$A$37,B72)&lt;&gt;1,"Нет",IF(AND(ISNUMBER(A72),A72&gt;=DATE(2000,1,1),A72&lt;=DATE(2100,12,31),OR(C72="Приход",C72="Выдача",C72="Возврат"),ISNUMBER(D72),D72&gt;=0.001,D72&lt;=1000000000,INDEX(Остатки!$B$8:$B$37,MATCH(B72,Остатки!$A$8:$A$37,0))&lt;&gt;"",ISNUMBER(INDEX(Остатки!$D$8:$D$37,MATCH(B72,Остатки!$A$8:$A$37,0))),NOT(ISBLANK(INDEX(Остатки!$D$8:$D$37,MATCH(B72,Остатки!$A$8:$A$37,0))))),"Да","Нет")))</f>
        <v/>
      </c>
    </row>
    <row r="73" spans="1:10" ht="24" customHeight="1">
      <c r="A73" s="10"/>
      <c r="B73" s="6"/>
      <c r="C73" s="6"/>
      <c r="D73" s="8"/>
      <c r="E73" s="6"/>
      <c r="F73" s="6"/>
      <c r="G73" s="6"/>
      <c r="H73" s="9" t="str">
        <f>IF(J73&lt;&gt;"Да","",SUMIFS(Остатки!$D$8:$D$37,Остатки!$A$8:$A$37,B73)+SUMIFS($D$8:D73,$B$8:B73,B73,$C$8:C73,"Приход",$J$8:J73,"Да")-SUMIFS($D$8:D73,$B$8:B73,B73,$C$8:C73,"Выдача",$J$8:J73,"Да")+SUMIFS($D$8:D73,$B$8:B73,B73,$C$8:C73,"Возврат",$J$8:J73,"Да"))</f>
        <v/>
      </c>
      <c r="I73" s="1" t="str">
        <f t="shared" si="1"/>
        <v/>
      </c>
      <c r="J73" s="1" t="str">
        <f>IF(COUNTA(A73:G73)=0,"",IF(COUNTIFS(Остатки!$A$8:$A$37,B73)&lt;&gt;1,"Нет",IF(AND(ISNUMBER(A73),A73&gt;=DATE(2000,1,1),A73&lt;=DATE(2100,12,31),OR(C73="Приход",C73="Выдача",C73="Возврат"),ISNUMBER(D73),D73&gt;=0.001,D73&lt;=1000000000,INDEX(Остатки!$B$8:$B$37,MATCH(B73,Остатки!$A$8:$A$37,0))&lt;&gt;"",ISNUMBER(INDEX(Остатки!$D$8:$D$37,MATCH(B73,Остатки!$A$8:$A$37,0))),NOT(ISBLANK(INDEX(Остатки!$D$8:$D$37,MATCH(B73,Остатки!$A$8:$A$37,0))))),"Да","Нет")))</f>
        <v/>
      </c>
    </row>
    <row r="74" spans="1:10" ht="24" customHeight="1">
      <c r="A74" s="10"/>
      <c r="B74" s="6"/>
      <c r="C74" s="6"/>
      <c r="D74" s="8"/>
      <c r="E74" s="6"/>
      <c r="F74" s="6"/>
      <c r="G74" s="6"/>
      <c r="H74" s="9" t="str">
        <f>IF(J74&lt;&gt;"Да","",SUMIFS(Остатки!$D$8:$D$37,Остатки!$A$8:$A$37,B74)+SUMIFS($D$8:D74,$B$8:B74,B74,$C$8:C74,"Приход",$J$8:J74,"Да")-SUMIFS($D$8:D74,$B$8:B74,B74,$C$8:C74,"Выдача",$J$8:J74,"Да")+SUMIFS($D$8:D74,$B$8:B74,B74,$C$8:C74,"Возврат",$J$8:J74,"Да"))</f>
        <v/>
      </c>
      <c r="I74" s="1" t="str">
        <f t="shared" si="1"/>
        <v/>
      </c>
      <c r="J74" s="1" t="str">
        <f>IF(COUNTA(A74:G74)=0,"",IF(COUNTIFS(Остатки!$A$8:$A$37,B74)&lt;&gt;1,"Нет",IF(AND(ISNUMBER(A74),A74&gt;=DATE(2000,1,1),A74&lt;=DATE(2100,12,31),OR(C74="Приход",C74="Выдача",C74="Возврат"),ISNUMBER(D74),D74&gt;=0.001,D74&lt;=1000000000,INDEX(Остатки!$B$8:$B$37,MATCH(B74,Остатки!$A$8:$A$37,0))&lt;&gt;"",ISNUMBER(INDEX(Остатки!$D$8:$D$37,MATCH(B74,Остатки!$A$8:$A$37,0))),NOT(ISBLANK(INDEX(Остатки!$D$8:$D$37,MATCH(B74,Остатки!$A$8:$A$37,0))))),"Да","Нет")))</f>
        <v/>
      </c>
    </row>
    <row r="75" spans="1:10" ht="24" customHeight="1">
      <c r="A75" s="10"/>
      <c r="B75" s="6"/>
      <c r="C75" s="6"/>
      <c r="D75" s="8"/>
      <c r="E75" s="6"/>
      <c r="F75" s="6"/>
      <c r="G75" s="6"/>
      <c r="H75" s="9" t="str">
        <f>IF(J75&lt;&gt;"Да","",SUMIFS(Остатки!$D$8:$D$37,Остатки!$A$8:$A$37,B75)+SUMIFS($D$8:D75,$B$8:B75,B75,$C$8:C75,"Приход",$J$8:J75,"Да")-SUMIFS($D$8:D75,$B$8:B75,B75,$C$8:C75,"Выдача",$J$8:J75,"Да")+SUMIFS($D$8:D75,$B$8:B75,B75,$C$8:C75,"Возврат",$J$8:J75,"Да"))</f>
        <v/>
      </c>
      <c r="I75" s="1" t="str">
        <f t="shared" si="1"/>
        <v/>
      </c>
      <c r="J75" s="1" t="str">
        <f>IF(COUNTA(A75:G75)=0,"",IF(COUNTIFS(Остатки!$A$8:$A$37,B75)&lt;&gt;1,"Нет",IF(AND(ISNUMBER(A75),A75&gt;=DATE(2000,1,1),A75&lt;=DATE(2100,12,31),OR(C75="Приход",C75="Выдача",C75="Возврат"),ISNUMBER(D75),D75&gt;=0.001,D75&lt;=1000000000,INDEX(Остатки!$B$8:$B$37,MATCH(B75,Остатки!$A$8:$A$37,0))&lt;&gt;"",ISNUMBER(INDEX(Остатки!$D$8:$D$37,MATCH(B75,Остатки!$A$8:$A$37,0))),NOT(ISBLANK(INDEX(Остатки!$D$8:$D$37,MATCH(B75,Остатки!$A$8:$A$37,0))))),"Да","Нет")))</f>
        <v/>
      </c>
    </row>
    <row r="76" spans="1:10" ht="24" customHeight="1">
      <c r="A76" s="10"/>
      <c r="B76" s="6"/>
      <c r="C76" s="6"/>
      <c r="D76" s="8"/>
      <c r="E76" s="6"/>
      <c r="F76" s="6"/>
      <c r="G76" s="6"/>
      <c r="H76" s="9" t="str">
        <f>IF(J76&lt;&gt;"Да","",SUMIFS(Остатки!$D$8:$D$37,Остатки!$A$8:$A$37,B76)+SUMIFS($D$8:D76,$B$8:B76,B76,$C$8:C76,"Приход",$J$8:J76,"Да")-SUMIFS($D$8:D76,$B$8:B76,B76,$C$8:C76,"Выдача",$J$8:J76,"Да")+SUMIFS($D$8:D76,$B$8:B76,B76,$C$8:C76,"Возврат",$J$8:J76,"Да"))</f>
        <v/>
      </c>
      <c r="I76" s="1" t="str">
        <f t="shared" si="1"/>
        <v/>
      </c>
      <c r="J76" s="1" t="str">
        <f>IF(COUNTA(A76:G76)=0,"",IF(COUNTIFS(Остатки!$A$8:$A$37,B76)&lt;&gt;1,"Нет",IF(AND(ISNUMBER(A76),A76&gt;=DATE(2000,1,1),A76&lt;=DATE(2100,12,31),OR(C76="Приход",C76="Выдача",C76="Возврат"),ISNUMBER(D76),D76&gt;=0.001,D76&lt;=1000000000,INDEX(Остатки!$B$8:$B$37,MATCH(B76,Остатки!$A$8:$A$37,0))&lt;&gt;"",ISNUMBER(INDEX(Остатки!$D$8:$D$37,MATCH(B76,Остатки!$A$8:$A$37,0))),NOT(ISBLANK(INDEX(Остатки!$D$8:$D$37,MATCH(B76,Остатки!$A$8:$A$37,0))))),"Да","Нет")))</f>
        <v/>
      </c>
    </row>
    <row r="77" spans="1:10" ht="24" customHeight="1">
      <c r="A77" s="10"/>
      <c r="B77" s="6"/>
      <c r="C77" s="6"/>
      <c r="D77" s="8"/>
      <c r="E77" s="6"/>
      <c r="F77" s="6"/>
      <c r="G77" s="6"/>
      <c r="H77" s="9" t="str">
        <f>IF(J77&lt;&gt;"Да","",SUMIFS(Остатки!$D$8:$D$37,Остатки!$A$8:$A$37,B77)+SUMIFS($D$8:D77,$B$8:B77,B77,$C$8:C77,"Приход",$J$8:J77,"Да")-SUMIFS($D$8:D77,$B$8:B77,B77,$C$8:C77,"Выдача",$J$8:J77,"Да")+SUMIFS($D$8:D77,$B$8:B77,B77,$C$8:C77,"Возврат",$J$8:J77,"Да"))</f>
        <v/>
      </c>
      <c r="I77" s="1" t="str">
        <f t="shared" si="1"/>
        <v/>
      </c>
      <c r="J77" s="1" t="str">
        <f>IF(COUNTA(A77:G77)=0,"",IF(COUNTIFS(Остатки!$A$8:$A$37,B77)&lt;&gt;1,"Нет",IF(AND(ISNUMBER(A77),A77&gt;=DATE(2000,1,1),A77&lt;=DATE(2100,12,31),OR(C77="Приход",C77="Выдача",C77="Возврат"),ISNUMBER(D77),D77&gt;=0.001,D77&lt;=1000000000,INDEX(Остатки!$B$8:$B$37,MATCH(B77,Остатки!$A$8:$A$37,0))&lt;&gt;"",ISNUMBER(INDEX(Остатки!$D$8:$D$37,MATCH(B77,Остатки!$A$8:$A$37,0))),NOT(ISBLANK(INDEX(Остатки!$D$8:$D$37,MATCH(B77,Остатки!$A$8:$A$37,0))))),"Да","Нет")))</f>
        <v/>
      </c>
    </row>
    <row r="78" spans="1:10" ht="24" customHeight="1">
      <c r="A78" s="10"/>
      <c r="B78" s="6"/>
      <c r="C78" s="6"/>
      <c r="D78" s="8"/>
      <c r="E78" s="6"/>
      <c r="F78" s="6"/>
      <c r="G78" s="6"/>
      <c r="H78" s="9" t="str">
        <f>IF(J78&lt;&gt;"Да","",SUMIFS(Остатки!$D$8:$D$37,Остатки!$A$8:$A$37,B78)+SUMIFS($D$8:D78,$B$8:B78,B78,$C$8:C78,"Приход",$J$8:J78,"Да")-SUMIFS($D$8:D78,$B$8:B78,B78,$C$8:C78,"Выдача",$J$8:J78,"Да")+SUMIFS($D$8:D78,$B$8:B78,B78,$C$8:C78,"Возврат",$J$8:J78,"Да"))</f>
        <v/>
      </c>
      <c r="I78" s="1" t="str">
        <f t="shared" si="1"/>
        <v/>
      </c>
      <c r="J78" s="1" t="str">
        <f>IF(COUNTA(A78:G78)=0,"",IF(COUNTIFS(Остатки!$A$8:$A$37,B78)&lt;&gt;1,"Нет",IF(AND(ISNUMBER(A78),A78&gt;=DATE(2000,1,1),A78&lt;=DATE(2100,12,31),OR(C78="Приход",C78="Выдача",C78="Возврат"),ISNUMBER(D78),D78&gt;=0.001,D78&lt;=1000000000,INDEX(Остатки!$B$8:$B$37,MATCH(B78,Остатки!$A$8:$A$37,0))&lt;&gt;"",ISNUMBER(INDEX(Остатки!$D$8:$D$37,MATCH(B78,Остатки!$A$8:$A$37,0))),NOT(ISBLANK(INDEX(Остатки!$D$8:$D$37,MATCH(B78,Остатки!$A$8:$A$37,0))))),"Да","Нет")))</f>
        <v/>
      </c>
    </row>
    <row r="79" spans="1:10" ht="24" customHeight="1">
      <c r="A79" s="10"/>
      <c r="B79" s="6"/>
      <c r="C79" s="6"/>
      <c r="D79" s="8"/>
      <c r="E79" s="6"/>
      <c r="F79" s="6"/>
      <c r="G79" s="6"/>
      <c r="H79" s="9" t="str">
        <f>IF(J79&lt;&gt;"Да","",SUMIFS(Остатки!$D$8:$D$37,Остатки!$A$8:$A$37,B79)+SUMIFS($D$8:D79,$B$8:B79,B79,$C$8:C79,"Приход",$J$8:J79,"Да")-SUMIFS($D$8:D79,$B$8:B79,B79,$C$8:C79,"Выдача",$J$8:J79,"Да")+SUMIFS($D$8:D79,$B$8:B79,B79,$C$8:C79,"Возврат",$J$8:J79,"Да"))</f>
        <v/>
      </c>
      <c r="I79" s="1" t="str">
        <f t="shared" si="1"/>
        <v/>
      </c>
      <c r="J79" s="1" t="str">
        <f>IF(COUNTA(A79:G79)=0,"",IF(COUNTIFS(Остатки!$A$8:$A$37,B79)&lt;&gt;1,"Нет",IF(AND(ISNUMBER(A79),A79&gt;=DATE(2000,1,1),A79&lt;=DATE(2100,12,31),OR(C79="Приход",C79="Выдача",C79="Возврат"),ISNUMBER(D79),D79&gt;=0.001,D79&lt;=1000000000,INDEX(Остатки!$B$8:$B$37,MATCH(B79,Остатки!$A$8:$A$37,0))&lt;&gt;"",ISNUMBER(INDEX(Остатки!$D$8:$D$37,MATCH(B79,Остатки!$A$8:$A$37,0))),NOT(ISBLANK(INDEX(Остатки!$D$8:$D$37,MATCH(B79,Остатки!$A$8:$A$37,0))))),"Да","Нет")))</f>
        <v/>
      </c>
    </row>
    <row r="80" spans="1:10" ht="24" customHeight="1">
      <c r="A80" s="10"/>
      <c r="B80" s="6"/>
      <c r="C80" s="6"/>
      <c r="D80" s="8"/>
      <c r="E80" s="6"/>
      <c r="F80" s="6"/>
      <c r="G80" s="6"/>
      <c r="H80" s="9" t="str">
        <f>IF(J80&lt;&gt;"Да","",SUMIFS(Остатки!$D$8:$D$37,Остатки!$A$8:$A$37,B80)+SUMIFS($D$8:D80,$B$8:B80,B80,$C$8:C80,"Приход",$J$8:J80,"Да")-SUMIFS($D$8:D80,$B$8:B80,B80,$C$8:C80,"Выдача",$J$8:J80,"Да")+SUMIFS($D$8:D80,$B$8:B80,B80,$C$8:C80,"Возврат",$J$8:J80,"Да"))</f>
        <v/>
      </c>
      <c r="I80" s="1" t="str">
        <f t="shared" si="1"/>
        <v/>
      </c>
      <c r="J80" s="1" t="str">
        <f>IF(COUNTA(A80:G80)=0,"",IF(COUNTIFS(Остатки!$A$8:$A$37,B80)&lt;&gt;1,"Нет",IF(AND(ISNUMBER(A80),A80&gt;=DATE(2000,1,1),A80&lt;=DATE(2100,12,31),OR(C80="Приход",C80="Выдача",C80="Возврат"),ISNUMBER(D80),D80&gt;=0.001,D80&lt;=1000000000,INDEX(Остатки!$B$8:$B$37,MATCH(B80,Остатки!$A$8:$A$37,0))&lt;&gt;"",ISNUMBER(INDEX(Остатки!$D$8:$D$37,MATCH(B80,Остатки!$A$8:$A$37,0))),NOT(ISBLANK(INDEX(Остатки!$D$8:$D$37,MATCH(B80,Остатки!$A$8:$A$37,0))))),"Да","Нет")))</f>
        <v/>
      </c>
    </row>
    <row r="81" spans="1:10" ht="24" customHeight="1">
      <c r="A81" s="10"/>
      <c r="B81" s="6"/>
      <c r="C81" s="6"/>
      <c r="D81" s="8"/>
      <c r="E81" s="6"/>
      <c r="F81" s="6"/>
      <c r="G81" s="6"/>
      <c r="H81" s="9" t="str">
        <f>IF(J81&lt;&gt;"Да","",SUMIFS(Остатки!$D$8:$D$37,Остатки!$A$8:$A$37,B81)+SUMIFS($D$8:D81,$B$8:B81,B81,$C$8:C81,"Приход",$J$8:J81,"Да")-SUMIFS($D$8:D81,$B$8:B81,B81,$C$8:C81,"Выдача",$J$8:J81,"Да")+SUMIFS($D$8:D81,$B$8:B81,B81,$C$8:C81,"Возврат",$J$8:J81,"Да"))</f>
        <v/>
      </c>
      <c r="I81" s="1" t="str">
        <f t="shared" si="1"/>
        <v/>
      </c>
      <c r="J81" s="1" t="str">
        <f>IF(COUNTA(A81:G81)=0,"",IF(COUNTIFS(Остатки!$A$8:$A$37,B81)&lt;&gt;1,"Нет",IF(AND(ISNUMBER(A81),A81&gt;=DATE(2000,1,1),A81&lt;=DATE(2100,12,31),OR(C81="Приход",C81="Выдача",C81="Возврат"),ISNUMBER(D81),D81&gt;=0.001,D81&lt;=1000000000,INDEX(Остатки!$B$8:$B$37,MATCH(B81,Остатки!$A$8:$A$37,0))&lt;&gt;"",ISNUMBER(INDEX(Остатки!$D$8:$D$37,MATCH(B81,Остатки!$A$8:$A$37,0))),NOT(ISBLANK(INDEX(Остатки!$D$8:$D$37,MATCH(B81,Остатки!$A$8:$A$37,0))))),"Да","Нет")))</f>
        <v/>
      </c>
    </row>
    <row r="82" spans="1:10" ht="24" customHeight="1">
      <c r="A82" s="10"/>
      <c r="B82" s="6"/>
      <c r="C82" s="6"/>
      <c r="D82" s="8"/>
      <c r="E82" s="6"/>
      <c r="F82" s="6"/>
      <c r="G82" s="6"/>
      <c r="H82" s="9" t="str">
        <f>IF(J82&lt;&gt;"Да","",SUMIFS(Остатки!$D$8:$D$37,Остатки!$A$8:$A$37,B82)+SUMIFS($D$8:D82,$B$8:B82,B82,$C$8:C82,"Приход",$J$8:J82,"Да")-SUMIFS($D$8:D82,$B$8:B82,B82,$C$8:C82,"Выдача",$J$8:J82,"Да")+SUMIFS($D$8:D82,$B$8:B82,B82,$C$8:C82,"Возврат",$J$8:J82,"Да"))</f>
        <v/>
      </c>
      <c r="I82" s="1" t="str">
        <f t="shared" si="1"/>
        <v/>
      </c>
      <c r="J82" s="1" t="str">
        <f>IF(COUNTA(A82:G82)=0,"",IF(COUNTIFS(Остатки!$A$8:$A$37,B82)&lt;&gt;1,"Нет",IF(AND(ISNUMBER(A82),A82&gt;=DATE(2000,1,1),A82&lt;=DATE(2100,12,31),OR(C82="Приход",C82="Выдача",C82="Возврат"),ISNUMBER(D82),D82&gt;=0.001,D82&lt;=1000000000,INDEX(Остатки!$B$8:$B$37,MATCH(B82,Остатки!$A$8:$A$37,0))&lt;&gt;"",ISNUMBER(INDEX(Остатки!$D$8:$D$37,MATCH(B82,Остатки!$A$8:$A$37,0))),NOT(ISBLANK(INDEX(Остатки!$D$8:$D$37,MATCH(B82,Остатки!$A$8:$A$37,0))))),"Да","Нет")))</f>
        <v/>
      </c>
    </row>
    <row r="83" spans="1:10" ht="24" customHeight="1">
      <c r="A83" s="10"/>
      <c r="B83" s="6"/>
      <c r="C83" s="6"/>
      <c r="D83" s="8"/>
      <c r="E83" s="6"/>
      <c r="F83" s="6"/>
      <c r="G83" s="6"/>
      <c r="H83" s="9" t="str">
        <f>IF(J83&lt;&gt;"Да","",SUMIFS(Остатки!$D$8:$D$37,Остатки!$A$8:$A$37,B83)+SUMIFS($D$8:D83,$B$8:B83,B83,$C$8:C83,"Приход",$J$8:J83,"Да")-SUMIFS($D$8:D83,$B$8:B83,B83,$C$8:C83,"Выдача",$J$8:J83,"Да")+SUMIFS($D$8:D83,$B$8:B83,B83,$C$8:C83,"Возврат",$J$8:J83,"Да"))</f>
        <v/>
      </c>
      <c r="I83" s="1" t="str">
        <f t="shared" si="1"/>
        <v/>
      </c>
      <c r="J83" s="1" t="str">
        <f>IF(COUNTA(A83:G83)=0,"",IF(COUNTIFS(Остатки!$A$8:$A$37,B83)&lt;&gt;1,"Нет",IF(AND(ISNUMBER(A83),A83&gt;=DATE(2000,1,1),A83&lt;=DATE(2100,12,31),OR(C83="Приход",C83="Выдача",C83="Возврат"),ISNUMBER(D83),D83&gt;=0.001,D83&lt;=1000000000,INDEX(Остатки!$B$8:$B$37,MATCH(B83,Остатки!$A$8:$A$37,0))&lt;&gt;"",ISNUMBER(INDEX(Остатки!$D$8:$D$37,MATCH(B83,Остатки!$A$8:$A$37,0))),NOT(ISBLANK(INDEX(Остатки!$D$8:$D$37,MATCH(B83,Остатки!$A$8:$A$37,0))))),"Да","Нет")))</f>
        <v/>
      </c>
    </row>
    <row r="84" spans="1:10" ht="24" customHeight="1">
      <c r="A84" s="10"/>
      <c r="B84" s="6"/>
      <c r="C84" s="6"/>
      <c r="D84" s="8"/>
      <c r="E84" s="6"/>
      <c r="F84" s="6"/>
      <c r="G84" s="6"/>
      <c r="H84" s="9" t="str">
        <f>IF(J84&lt;&gt;"Да","",SUMIFS(Остатки!$D$8:$D$37,Остатки!$A$8:$A$37,B84)+SUMIFS($D$8:D84,$B$8:B84,B84,$C$8:C84,"Приход",$J$8:J84,"Да")-SUMIFS($D$8:D84,$B$8:B84,B84,$C$8:C84,"Выдача",$J$8:J84,"Да")+SUMIFS($D$8:D84,$B$8:B84,B84,$C$8:C84,"Возврат",$J$8:J84,"Да"))</f>
        <v/>
      </c>
      <c r="I84" s="1" t="str">
        <f t="shared" si="1"/>
        <v/>
      </c>
      <c r="J84" s="1" t="str">
        <f>IF(COUNTA(A84:G84)=0,"",IF(COUNTIFS(Остатки!$A$8:$A$37,B84)&lt;&gt;1,"Нет",IF(AND(ISNUMBER(A84),A84&gt;=DATE(2000,1,1),A84&lt;=DATE(2100,12,31),OR(C84="Приход",C84="Выдача",C84="Возврат"),ISNUMBER(D84),D84&gt;=0.001,D84&lt;=1000000000,INDEX(Остатки!$B$8:$B$37,MATCH(B84,Остатки!$A$8:$A$37,0))&lt;&gt;"",ISNUMBER(INDEX(Остатки!$D$8:$D$37,MATCH(B84,Остатки!$A$8:$A$37,0))),NOT(ISBLANK(INDEX(Остатки!$D$8:$D$37,MATCH(B84,Остатки!$A$8:$A$37,0))))),"Да","Нет")))</f>
        <v/>
      </c>
    </row>
    <row r="85" spans="1:10" ht="24" customHeight="1">
      <c r="A85" s="10"/>
      <c r="B85" s="6"/>
      <c r="C85" s="6"/>
      <c r="D85" s="8"/>
      <c r="E85" s="6"/>
      <c r="F85" s="6"/>
      <c r="G85" s="6"/>
      <c r="H85" s="9" t="str">
        <f>IF(J85&lt;&gt;"Да","",SUMIFS(Остатки!$D$8:$D$37,Остатки!$A$8:$A$37,B85)+SUMIFS($D$8:D85,$B$8:B85,B85,$C$8:C85,"Приход",$J$8:J85,"Да")-SUMIFS($D$8:D85,$B$8:B85,B85,$C$8:C85,"Выдача",$J$8:J85,"Да")+SUMIFS($D$8:D85,$B$8:B85,B85,$C$8:C85,"Возврат",$J$8:J85,"Да"))</f>
        <v/>
      </c>
      <c r="I85" s="1" t="str">
        <f t="shared" si="1"/>
        <v/>
      </c>
      <c r="J85" s="1" t="str">
        <f>IF(COUNTA(A85:G85)=0,"",IF(COUNTIFS(Остатки!$A$8:$A$37,B85)&lt;&gt;1,"Нет",IF(AND(ISNUMBER(A85),A85&gt;=DATE(2000,1,1),A85&lt;=DATE(2100,12,31),OR(C85="Приход",C85="Выдача",C85="Возврат"),ISNUMBER(D85),D85&gt;=0.001,D85&lt;=1000000000,INDEX(Остатки!$B$8:$B$37,MATCH(B85,Остатки!$A$8:$A$37,0))&lt;&gt;"",ISNUMBER(INDEX(Остатки!$D$8:$D$37,MATCH(B85,Остатки!$A$8:$A$37,0))),NOT(ISBLANK(INDEX(Остатки!$D$8:$D$37,MATCH(B85,Остатки!$A$8:$A$37,0))))),"Да","Нет")))</f>
        <v/>
      </c>
    </row>
    <row r="86" spans="1:10" ht="24" customHeight="1">
      <c r="A86" s="10"/>
      <c r="B86" s="6"/>
      <c r="C86" s="6"/>
      <c r="D86" s="8"/>
      <c r="E86" s="6"/>
      <c r="F86" s="6"/>
      <c r="G86" s="6"/>
      <c r="H86" s="9" t="str">
        <f>IF(J86&lt;&gt;"Да","",SUMIFS(Остатки!$D$8:$D$37,Остатки!$A$8:$A$37,B86)+SUMIFS($D$8:D86,$B$8:B86,B86,$C$8:C86,"Приход",$J$8:J86,"Да")-SUMIFS($D$8:D86,$B$8:B86,B86,$C$8:C86,"Выдача",$J$8:J86,"Да")+SUMIFS($D$8:D86,$B$8:B86,B86,$C$8:C86,"Возврат",$J$8:J86,"Да"))</f>
        <v/>
      </c>
      <c r="I86" s="1" t="str">
        <f t="shared" si="1"/>
        <v/>
      </c>
      <c r="J86" s="1" t="str">
        <f>IF(COUNTA(A86:G86)=0,"",IF(COUNTIFS(Остатки!$A$8:$A$37,B86)&lt;&gt;1,"Нет",IF(AND(ISNUMBER(A86),A86&gt;=DATE(2000,1,1),A86&lt;=DATE(2100,12,31),OR(C86="Приход",C86="Выдача",C86="Возврат"),ISNUMBER(D86),D86&gt;=0.001,D86&lt;=1000000000,INDEX(Остатки!$B$8:$B$37,MATCH(B86,Остатки!$A$8:$A$37,0))&lt;&gt;"",ISNUMBER(INDEX(Остатки!$D$8:$D$37,MATCH(B86,Остатки!$A$8:$A$37,0))),NOT(ISBLANK(INDEX(Остатки!$D$8:$D$37,MATCH(B86,Остатки!$A$8:$A$37,0))))),"Да","Нет")))</f>
        <v/>
      </c>
    </row>
    <row r="87" spans="1:10" ht="24" customHeight="1">
      <c r="A87" s="10"/>
      <c r="B87" s="6"/>
      <c r="C87" s="6"/>
      <c r="D87" s="8"/>
      <c r="E87" s="6"/>
      <c r="F87" s="6"/>
      <c r="G87" s="6"/>
      <c r="H87" s="9" t="str">
        <f>IF(J87&lt;&gt;"Да","",SUMIFS(Остатки!$D$8:$D$37,Остатки!$A$8:$A$37,B87)+SUMIFS($D$8:D87,$B$8:B87,B87,$C$8:C87,"Приход",$J$8:J87,"Да")-SUMIFS($D$8:D87,$B$8:B87,B87,$C$8:C87,"Выдача",$J$8:J87,"Да")+SUMIFS($D$8:D87,$B$8:B87,B87,$C$8:C87,"Возврат",$J$8:J87,"Да"))</f>
        <v/>
      </c>
      <c r="I87" s="1" t="str">
        <f t="shared" si="1"/>
        <v/>
      </c>
      <c r="J87" s="1" t="str">
        <f>IF(COUNTA(A87:G87)=0,"",IF(COUNTIFS(Остатки!$A$8:$A$37,B87)&lt;&gt;1,"Нет",IF(AND(ISNUMBER(A87),A87&gt;=DATE(2000,1,1),A87&lt;=DATE(2100,12,31),OR(C87="Приход",C87="Выдача",C87="Возврат"),ISNUMBER(D87),D87&gt;=0.001,D87&lt;=1000000000,INDEX(Остатки!$B$8:$B$37,MATCH(B87,Остатки!$A$8:$A$37,0))&lt;&gt;"",ISNUMBER(INDEX(Остатки!$D$8:$D$37,MATCH(B87,Остатки!$A$8:$A$37,0))),NOT(ISBLANK(INDEX(Остатки!$D$8:$D$37,MATCH(B87,Остатки!$A$8:$A$37,0))))),"Да","Нет")))</f>
        <v/>
      </c>
    </row>
    <row r="88" spans="1:10" ht="24" customHeight="1">
      <c r="A88" s="10"/>
      <c r="B88" s="6"/>
      <c r="C88" s="6"/>
      <c r="D88" s="8"/>
      <c r="E88" s="6"/>
      <c r="F88" s="6"/>
      <c r="G88" s="6"/>
      <c r="H88" s="9" t="str">
        <f>IF(J88&lt;&gt;"Да","",SUMIFS(Остатки!$D$8:$D$37,Остатки!$A$8:$A$37,B88)+SUMIFS($D$8:D88,$B$8:B88,B88,$C$8:C88,"Приход",$J$8:J88,"Да")-SUMIFS($D$8:D88,$B$8:B88,B88,$C$8:C88,"Выдача",$J$8:J88,"Да")+SUMIFS($D$8:D88,$B$8:B88,B88,$C$8:C88,"Возврат",$J$8:J88,"Да"))</f>
        <v/>
      </c>
      <c r="I88" s="1" t="str">
        <f t="shared" si="1"/>
        <v/>
      </c>
      <c r="J88" s="1" t="str">
        <f>IF(COUNTA(A88:G88)=0,"",IF(COUNTIFS(Остатки!$A$8:$A$37,B88)&lt;&gt;1,"Нет",IF(AND(ISNUMBER(A88),A88&gt;=DATE(2000,1,1),A88&lt;=DATE(2100,12,31),OR(C88="Приход",C88="Выдача",C88="Возврат"),ISNUMBER(D88),D88&gt;=0.001,D88&lt;=1000000000,INDEX(Остатки!$B$8:$B$37,MATCH(B88,Остатки!$A$8:$A$37,0))&lt;&gt;"",ISNUMBER(INDEX(Остатки!$D$8:$D$37,MATCH(B88,Остатки!$A$8:$A$37,0))),NOT(ISBLANK(INDEX(Остатки!$D$8:$D$37,MATCH(B88,Остатки!$A$8:$A$37,0))))),"Да","Нет")))</f>
        <v/>
      </c>
    </row>
    <row r="89" spans="1:10" ht="24" customHeight="1">
      <c r="A89" s="10"/>
      <c r="B89" s="6"/>
      <c r="C89" s="6"/>
      <c r="D89" s="8"/>
      <c r="E89" s="6"/>
      <c r="F89" s="6"/>
      <c r="G89" s="6"/>
      <c r="H89" s="9" t="str">
        <f>IF(J89&lt;&gt;"Да","",SUMIFS(Остатки!$D$8:$D$37,Остатки!$A$8:$A$37,B89)+SUMIFS($D$8:D89,$B$8:B89,B89,$C$8:C89,"Приход",$J$8:J89,"Да")-SUMIFS($D$8:D89,$B$8:B89,B89,$C$8:C89,"Выдача",$J$8:J89,"Да")+SUMIFS($D$8:D89,$B$8:B89,B89,$C$8:C89,"Возврат",$J$8:J89,"Да"))</f>
        <v/>
      </c>
      <c r="I89" s="1" t="str">
        <f t="shared" si="1"/>
        <v/>
      </c>
      <c r="J89" s="1" t="str">
        <f>IF(COUNTA(A89:G89)=0,"",IF(COUNTIFS(Остатки!$A$8:$A$37,B89)&lt;&gt;1,"Нет",IF(AND(ISNUMBER(A89),A89&gt;=DATE(2000,1,1),A89&lt;=DATE(2100,12,31),OR(C89="Приход",C89="Выдача",C89="Возврат"),ISNUMBER(D89),D89&gt;=0.001,D89&lt;=1000000000,INDEX(Остатки!$B$8:$B$37,MATCH(B89,Остатки!$A$8:$A$37,0))&lt;&gt;"",ISNUMBER(INDEX(Остатки!$D$8:$D$37,MATCH(B89,Остатки!$A$8:$A$37,0))),NOT(ISBLANK(INDEX(Остатки!$D$8:$D$37,MATCH(B89,Остатки!$A$8:$A$37,0))))),"Да","Нет")))</f>
        <v/>
      </c>
    </row>
    <row r="90" spans="1:10" ht="24" customHeight="1">
      <c r="A90" s="10"/>
      <c r="B90" s="6"/>
      <c r="C90" s="6"/>
      <c r="D90" s="8"/>
      <c r="E90" s="6"/>
      <c r="F90" s="6"/>
      <c r="G90" s="6"/>
      <c r="H90" s="9" t="str">
        <f>IF(J90&lt;&gt;"Да","",SUMIFS(Остатки!$D$8:$D$37,Остатки!$A$8:$A$37,B90)+SUMIFS($D$8:D90,$B$8:B90,B90,$C$8:C90,"Приход",$J$8:J90,"Да")-SUMIFS($D$8:D90,$B$8:B90,B90,$C$8:C90,"Выдача",$J$8:J90,"Да")+SUMIFS($D$8:D90,$B$8:B90,B90,$C$8:C90,"Возврат",$J$8:J90,"Да"))</f>
        <v/>
      </c>
      <c r="I90" s="1" t="str">
        <f t="shared" si="1"/>
        <v/>
      </c>
      <c r="J90" s="1" t="str">
        <f>IF(COUNTA(A90:G90)=0,"",IF(COUNTIFS(Остатки!$A$8:$A$37,B90)&lt;&gt;1,"Нет",IF(AND(ISNUMBER(A90),A90&gt;=DATE(2000,1,1),A90&lt;=DATE(2100,12,31),OR(C90="Приход",C90="Выдача",C90="Возврат"),ISNUMBER(D90),D90&gt;=0.001,D90&lt;=1000000000,INDEX(Остатки!$B$8:$B$37,MATCH(B90,Остатки!$A$8:$A$37,0))&lt;&gt;"",ISNUMBER(INDEX(Остатки!$D$8:$D$37,MATCH(B90,Остатки!$A$8:$A$37,0))),NOT(ISBLANK(INDEX(Остатки!$D$8:$D$37,MATCH(B90,Остатки!$A$8:$A$37,0))))),"Да","Нет")))</f>
        <v/>
      </c>
    </row>
    <row r="91" spans="1:10" ht="24" customHeight="1">
      <c r="A91" s="10"/>
      <c r="B91" s="6"/>
      <c r="C91" s="6"/>
      <c r="D91" s="8"/>
      <c r="E91" s="6"/>
      <c r="F91" s="6"/>
      <c r="G91" s="6"/>
      <c r="H91" s="9" t="str">
        <f>IF(J91&lt;&gt;"Да","",SUMIFS(Остатки!$D$8:$D$37,Остатки!$A$8:$A$37,B91)+SUMIFS($D$8:D91,$B$8:B91,B91,$C$8:C91,"Приход",$J$8:J91,"Да")-SUMIFS($D$8:D91,$B$8:B91,B91,$C$8:C91,"Выдача",$J$8:J91,"Да")+SUMIFS($D$8:D91,$B$8:B91,B91,$C$8:C91,"Возврат",$J$8:J91,"Да"))</f>
        <v/>
      </c>
      <c r="I91" s="1" t="str">
        <f t="shared" si="1"/>
        <v/>
      </c>
      <c r="J91" s="1" t="str">
        <f>IF(COUNTA(A91:G91)=0,"",IF(COUNTIFS(Остатки!$A$8:$A$37,B91)&lt;&gt;1,"Нет",IF(AND(ISNUMBER(A91),A91&gt;=DATE(2000,1,1),A91&lt;=DATE(2100,12,31),OR(C91="Приход",C91="Выдача",C91="Возврат"),ISNUMBER(D91),D91&gt;=0.001,D91&lt;=1000000000,INDEX(Остатки!$B$8:$B$37,MATCH(B91,Остатки!$A$8:$A$37,0))&lt;&gt;"",ISNUMBER(INDEX(Остатки!$D$8:$D$37,MATCH(B91,Остатки!$A$8:$A$37,0))),NOT(ISBLANK(INDEX(Остатки!$D$8:$D$37,MATCH(B91,Остатки!$A$8:$A$37,0))))),"Да","Нет")))</f>
        <v/>
      </c>
    </row>
    <row r="92" spans="1:10" ht="24" customHeight="1">
      <c r="A92" s="10"/>
      <c r="B92" s="6"/>
      <c r="C92" s="6"/>
      <c r="D92" s="8"/>
      <c r="E92" s="6"/>
      <c r="F92" s="6"/>
      <c r="G92" s="6"/>
      <c r="H92" s="9" t="str">
        <f>IF(J92&lt;&gt;"Да","",SUMIFS(Остатки!$D$8:$D$37,Остатки!$A$8:$A$37,B92)+SUMIFS($D$8:D92,$B$8:B92,B92,$C$8:C92,"Приход",$J$8:J92,"Да")-SUMIFS($D$8:D92,$B$8:B92,B92,$C$8:C92,"Выдача",$J$8:J92,"Да")+SUMIFS($D$8:D92,$B$8:B92,B92,$C$8:C92,"Возврат",$J$8:J92,"Да"))</f>
        <v/>
      </c>
      <c r="I92" s="1" t="str">
        <f t="shared" si="1"/>
        <v/>
      </c>
      <c r="J92" s="1" t="str">
        <f>IF(COUNTA(A92:G92)=0,"",IF(COUNTIFS(Остатки!$A$8:$A$37,B92)&lt;&gt;1,"Нет",IF(AND(ISNUMBER(A92),A92&gt;=DATE(2000,1,1),A92&lt;=DATE(2100,12,31),OR(C92="Приход",C92="Выдача",C92="Возврат"),ISNUMBER(D92),D92&gt;=0.001,D92&lt;=1000000000,INDEX(Остатки!$B$8:$B$37,MATCH(B92,Остатки!$A$8:$A$37,0))&lt;&gt;"",ISNUMBER(INDEX(Остатки!$D$8:$D$37,MATCH(B92,Остатки!$A$8:$A$37,0))),NOT(ISBLANK(INDEX(Остатки!$D$8:$D$37,MATCH(B92,Остатки!$A$8:$A$37,0))))),"Да","Нет")))</f>
        <v/>
      </c>
    </row>
    <row r="93" spans="1:10" ht="24" customHeight="1">
      <c r="A93" s="10"/>
      <c r="B93" s="6"/>
      <c r="C93" s="6"/>
      <c r="D93" s="8"/>
      <c r="E93" s="6"/>
      <c r="F93" s="6"/>
      <c r="G93" s="6"/>
      <c r="H93" s="9" t="str">
        <f>IF(J93&lt;&gt;"Да","",SUMIFS(Остатки!$D$8:$D$37,Остатки!$A$8:$A$37,B93)+SUMIFS($D$8:D93,$B$8:B93,B93,$C$8:C93,"Приход",$J$8:J93,"Да")-SUMIFS($D$8:D93,$B$8:B93,B93,$C$8:C93,"Выдача",$J$8:J93,"Да")+SUMIFS($D$8:D93,$B$8:B93,B93,$C$8:C93,"Возврат",$J$8:J93,"Да"))</f>
        <v/>
      </c>
      <c r="I93" s="1" t="str">
        <f t="shared" si="1"/>
        <v/>
      </c>
      <c r="J93" s="1" t="str">
        <f>IF(COUNTA(A93:G93)=0,"",IF(COUNTIFS(Остатки!$A$8:$A$37,B93)&lt;&gt;1,"Нет",IF(AND(ISNUMBER(A93),A93&gt;=DATE(2000,1,1),A93&lt;=DATE(2100,12,31),OR(C93="Приход",C93="Выдача",C93="Возврат"),ISNUMBER(D93),D93&gt;=0.001,D93&lt;=1000000000,INDEX(Остатки!$B$8:$B$37,MATCH(B93,Остатки!$A$8:$A$37,0))&lt;&gt;"",ISNUMBER(INDEX(Остатки!$D$8:$D$37,MATCH(B93,Остатки!$A$8:$A$37,0))),NOT(ISBLANK(INDEX(Остатки!$D$8:$D$37,MATCH(B93,Остатки!$A$8:$A$37,0))))),"Да","Нет")))</f>
        <v/>
      </c>
    </row>
    <row r="94" spans="1:10" ht="24" customHeight="1">
      <c r="A94" s="10"/>
      <c r="B94" s="6"/>
      <c r="C94" s="6"/>
      <c r="D94" s="8"/>
      <c r="E94" s="6"/>
      <c r="F94" s="6"/>
      <c r="G94" s="6"/>
      <c r="H94" s="9" t="str">
        <f>IF(J94&lt;&gt;"Да","",SUMIFS(Остатки!$D$8:$D$37,Остатки!$A$8:$A$37,B94)+SUMIFS($D$8:D94,$B$8:B94,B94,$C$8:C94,"Приход",$J$8:J94,"Да")-SUMIFS($D$8:D94,$B$8:B94,B94,$C$8:C94,"Выдача",$J$8:J94,"Да")+SUMIFS($D$8:D94,$B$8:B94,B94,$C$8:C94,"Возврат",$J$8:J94,"Да"))</f>
        <v/>
      </c>
      <c r="I94" s="1" t="str">
        <f t="shared" si="1"/>
        <v/>
      </c>
      <c r="J94" s="1" t="str">
        <f>IF(COUNTA(A94:G94)=0,"",IF(COUNTIFS(Остатки!$A$8:$A$37,B94)&lt;&gt;1,"Нет",IF(AND(ISNUMBER(A94),A94&gt;=DATE(2000,1,1),A94&lt;=DATE(2100,12,31),OR(C94="Приход",C94="Выдача",C94="Возврат"),ISNUMBER(D94),D94&gt;=0.001,D94&lt;=1000000000,INDEX(Остатки!$B$8:$B$37,MATCH(B94,Остатки!$A$8:$A$37,0))&lt;&gt;"",ISNUMBER(INDEX(Остатки!$D$8:$D$37,MATCH(B94,Остатки!$A$8:$A$37,0))),NOT(ISBLANK(INDEX(Остатки!$D$8:$D$37,MATCH(B94,Остатки!$A$8:$A$37,0))))),"Да","Нет")))</f>
        <v/>
      </c>
    </row>
    <row r="95" spans="1:10" ht="24" customHeight="1">
      <c r="A95" s="10"/>
      <c r="B95" s="6"/>
      <c r="C95" s="6"/>
      <c r="D95" s="8"/>
      <c r="E95" s="6"/>
      <c r="F95" s="6"/>
      <c r="G95" s="6"/>
      <c r="H95" s="9" t="str">
        <f>IF(J95&lt;&gt;"Да","",SUMIFS(Остатки!$D$8:$D$37,Остатки!$A$8:$A$37,B95)+SUMIFS($D$8:D95,$B$8:B95,B95,$C$8:C95,"Приход",$J$8:J95,"Да")-SUMIFS($D$8:D95,$B$8:B95,B95,$C$8:C95,"Выдача",$J$8:J95,"Да")+SUMIFS($D$8:D95,$B$8:B95,B95,$C$8:C95,"Возврат",$J$8:J95,"Да"))</f>
        <v/>
      </c>
      <c r="I95" s="1" t="str">
        <f t="shared" si="1"/>
        <v/>
      </c>
      <c r="J95" s="1" t="str">
        <f>IF(COUNTA(A95:G95)=0,"",IF(COUNTIFS(Остатки!$A$8:$A$37,B95)&lt;&gt;1,"Нет",IF(AND(ISNUMBER(A95),A95&gt;=DATE(2000,1,1),A95&lt;=DATE(2100,12,31),OR(C95="Приход",C95="Выдача",C95="Возврат"),ISNUMBER(D95),D95&gt;=0.001,D95&lt;=1000000000,INDEX(Остатки!$B$8:$B$37,MATCH(B95,Остатки!$A$8:$A$37,0))&lt;&gt;"",ISNUMBER(INDEX(Остатки!$D$8:$D$37,MATCH(B95,Остатки!$A$8:$A$37,0))),NOT(ISBLANK(INDEX(Остатки!$D$8:$D$37,MATCH(B95,Остатки!$A$8:$A$37,0))))),"Да","Нет")))</f>
        <v/>
      </c>
    </row>
    <row r="96" spans="1:10" ht="24" customHeight="1">
      <c r="A96" s="10"/>
      <c r="B96" s="6"/>
      <c r="C96" s="6"/>
      <c r="D96" s="8"/>
      <c r="E96" s="6"/>
      <c r="F96" s="6"/>
      <c r="G96" s="6"/>
      <c r="H96" s="9" t="str">
        <f>IF(J96&lt;&gt;"Да","",SUMIFS(Остатки!$D$8:$D$37,Остатки!$A$8:$A$37,B96)+SUMIFS($D$8:D96,$B$8:B96,B96,$C$8:C96,"Приход",$J$8:J96,"Да")-SUMIFS($D$8:D96,$B$8:B96,B96,$C$8:C96,"Выдача",$J$8:J96,"Да")+SUMIFS($D$8:D96,$B$8:B96,B96,$C$8:C96,"Возврат",$J$8:J96,"Да"))</f>
        <v/>
      </c>
      <c r="I96" s="1" t="str">
        <f t="shared" si="1"/>
        <v/>
      </c>
      <c r="J96" s="1" t="str">
        <f>IF(COUNTA(A96:G96)=0,"",IF(COUNTIFS(Остатки!$A$8:$A$37,B96)&lt;&gt;1,"Нет",IF(AND(ISNUMBER(A96),A96&gt;=DATE(2000,1,1),A96&lt;=DATE(2100,12,31),OR(C96="Приход",C96="Выдача",C96="Возврат"),ISNUMBER(D96),D96&gt;=0.001,D96&lt;=1000000000,INDEX(Остатки!$B$8:$B$37,MATCH(B96,Остатки!$A$8:$A$37,0))&lt;&gt;"",ISNUMBER(INDEX(Остатки!$D$8:$D$37,MATCH(B96,Остатки!$A$8:$A$37,0))),NOT(ISBLANK(INDEX(Остатки!$D$8:$D$37,MATCH(B96,Остатки!$A$8:$A$37,0))))),"Да","Нет")))</f>
        <v/>
      </c>
    </row>
    <row r="97" spans="1:10" ht="24" customHeight="1">
      <c r="A97" s="10"/>
      <c r="B97" s="6"/>
      <c r="C97" s="6"/>
      <c r="D97" s="8"/>
      <c r="E97" s="6"/>
      <c r="F97" s="6"/>
      <c r="G97" s="6"/>
      <c r="H97" s="9" t="str">
        <f>IF(J97&lt;&gt;"Да","",SUMIFS(Остатки!$D$8:$D$37,Остатки!$A$8:$A$37,B97)+SUMIFS($D$8:D97,$B$8:B97,B97,$C$8:C97,"Приход",$J$8:J97,"Да")-SUMIFS($D$8:D97,$B$8:B97,B97,$C$8:C97,"Выдача",$J$8:J97,"Да")+SUMIFS($D$8:D97,$B$8:B97,B97,$C$8:C97,"Возврат",$J$8:J97,"Да"))</f>
        <v/>
      </c>
      <c r="I97" s="1" t="str">
        <f t="shared" si="1"/>
        <v/>
      </c>
      <c r="J97" s="1" t="str">
        <f>IF(COUNTA(A97:G97)=0,"",IF(COUNTIFS(Остатки!$A$8:$A$37,B97)&lt;&gt;1,"Нет",IF(AND(ISNUMBER(A97),A97&gt;=DATE(2000,1,1),A97&lt;=DATE(2100,12,31),OR(C97="Приход",C97="Выдача",C97="Возврат"),ISNUMBER(D97),D97&gt;=0.001,D97&lt;=1000000000,INDEX(Остатки!$B$8:$B$37,MATCH(B97,Остатки!$A$8:$A$37,0))&lt;&gt;"",ISNUMBER(INDEX(Остатки!$D$8:$D$37,MATCH(B97,Остатки!$A$8:$A$37,0))),NOT(ISBLANK(INDEX(Остатки!$D$8:$D$37,MATCH(B97,Остатки!$A$8:$A$37,0))))),"Да","Нет")))</f>
        <v/>
      </c>
    </row>
    <row r="98" spans="1:10" ht="24" customHeight="1">
      <c r="A98" s="10"/>
      <c r="B98" s="6"/>
      <c r="C98" s="6"/>
      <c r="D98" s="8"/>
      <c r="E98" s="6"/>
      <c r="F98" s="6"/>
      <c r="G98" s="6"/>
      <c r="H98" s="9" t="str">
        <f>IF(J98&lt;&gt;"Да","",SUMIFS(Остатки!$D$8:$D$37,Остатки!$A$8:$A$37,B98)+SUMIFS($D$8:D98,$B$8:B98,B98,$C$8:C98,"Приход",$J$8:J98,"Да")-SUMIFS($D$8:D98,$B$8:B98,B98,$C$8:C98,"Выдача",$J$8:J98,"Да")+SUMIFS($D$8:D98,$B$8:B98,B98,$C$8:C98,"Возврат",$J$8:J98,"Да"))</f>
        <v/>
      </c>
      <c r="I98" s="1" t="str">
        <f t="shared" si="1"/>
        <v/>
      </c>
      <c r="J98" s="1" t="str">
        <f>IF(COUNTA(A98:G98)=0,"",IF(COUNTIFS(Остатки!$A$8:$A$37,B98)&lt;&gt;1,"Нет",IF(AND(ISNUMBER(A98),A98&gt;=DATE(2000,1,1),A98&lt;=DATE(2100,12,31),OR(C98="Приход",C98="Выдача",C98="Возврат"),ISNUMBER(D98),D98&gt;=0.001,D98&lt;=1000000000,INDEX(Остатки!$B$8:$B$37,MATCH(B98,Остатки!$A$8:$A$37,0))&lt;&gt;"",ISNUMBER(INDEX(Остатки!$D$8:$D$37,MATCH(B98,Остатки!$A$8:$A$37,0))),NOT(ISBLANK(INDEX(Остатки!$D$8:$D$37,MATCH(B98,Остатки!$A$8:$A$37,0))))),"Да","Нет")))</f>
        <v/>
      </c>
    </row>
    <row r="99" spans="1:10" ht="24" customHeight="1">
      <c r="A99" s="10"/>
      <c r="B99" s="6"/>
      <c r="C99" s="6"/>
      <c r="D99" s="8"/>
      <c r="E99" s="6"/>
      <c r="F99" s="6"/>
      <c r="G99" s="6"/>
      <c r="H99" s="9" t="str">
        <f>IF(J99&lt;&gt;"Да","",SUMIFS(Остатки!$D$8:$D$37,Остатки!$A$8:$A$37,B99)+SUMIFS($D$8:D99,$B$8:B99,B99,$C$8:C99,"Приход",$J$8:J99,"Да")-SUMIFS($D$8:D99,$B$8:B99,B99,$C$8:C99,"Выдача",$J$8:J99,"Да")+SUMIFS($D$8:D99,$B$8:B99,B99,$C$8:C99,"Возврат",$J$8:J99,"Да"))</f>
        <v/>
      </c>
      <c r="I99" s="1" t="str">
        <f t="shared" si="1"/>
        <v/>
      </c>
      <c r="J99" s="1" t="str">
        <f>IF(COUNTA(A99:G99)=0,"",IF(COUNTIFS(Остатки!$A$8:$A$37,B99)&lt;&gt;1,"Нет",IF(AND(ISNUMBER(A99),A99&gt;=DATE(2000,1,1),A99&lt;=DATE(2100,12,31),OR(C99="Приход",C99="Выдача",C99="Возврат"),ISNUMBER(D99),D99&gt;=0.001,D99&lt;=1000000000,INDEX(Остатки!$B$8:$B$37,MATCH(B99,Остатки!$A$8:$A$37,0))&lt;&gt;"",ISNUMBER(INDEX(Остатки!$D$8:$D$37,MATCH(B99,Остатки!$A$8:$A$37,0))),NOT(ISBLANK(INDEX(Остатки!$D$8:$D$37,MATCH(B99,Остатки!$A$8:$A$37,0))))),"Да","Нет")))</f>
        <v/>
      </c>
    </row>
    <row r="100" spans="1:10" ht="24" customHeight="1">
      <c r="A100" s="10"/>
      <c r="B100" s="6"/>
      <c r="C100" s="6"/>
      <c r="D100" s="8"/>
      <c r="E100" s="6"/>
      <c r="F100" s="6"/>
      <c r="G100" s="6"/>
      <c r="H100" s="9" t="str">
        <f>IF(J100&lt;&gt;"Да","",SUMIFS(Остатки!$D$8:$D$37,Остатки!$A$8:$A$37,B100)+SUMIFS($D$8:D100,$B$8:B100,B100,$C$8:C100,"Приход",$J$8:J100,"Да")-SUMIFS($D$8:D100,$B$8:B100,B100,$C$8:C100,"Выдача",$J$8:J100,"Да")+SUMIFS($D$8:D100,$B$8:B100,B100,$C$8:C100,"Возврат",$J$8:J100,"Да"))</f>
        <v/>
      </c>
      <c r="I100" s="1" t="str">
        <f t="shared" si="1"/>
        <v/>
      </c>
      <c r="J100" s="1" t="str">
        <f>IF(COUNTA(A100:G100)=0,"",IF(COUNTIFS(Остатки!$A$8:$A$37,B100)&lt;&gt;1,"Нет",IF(AND(ISNUMBER(A100),A100&gt;=DATE(2000,1,1),A100&lt;=DATE(2100,12,31),OR(C100="Приход",C100="Выдача",C100="Возврат"),ISNUMBER(D100),D100&gt;=0.001,D100&lt;=1000000000,INDEX(Остатки!$B$8:$B$37,MATCH(B100,Остатки!$A$8:$A$37,0))&lt;&gt;"",ISNUMBER(INDEX(Остатки!$D$8:$D$37,MATCH(B100,Остатки!$A$8:$A$37,0))),NOT(ISBLANK(INDEX(Остатки!$D$8:$D$37,MATCH(B100,Остатки!$A$8:$A$37,0))))),"Да","Нет")))</f>
        <v/>
      </c>
    </row>
    <row r="101" spans="1:10" ht="24" customHeight="1">
      <c r="A101" s="10"/>
      <c r="B101" s="6"/>
      <c r="C101" s="6"/>
      <c r="D101" s="8"/>
      <c r="E101" s="6"/>
      <c r="F101" s="6"/>
      <c r="G101" s="6"/>
      <c r="H101" s="9" t="str">
        <f>IF(J101&lt;&gt;"Да","",SUMIFS(Остатки!$D$8:$D$37,Остатки!$A$8:$A$37,B101)+SUMIFS($D$8:D101,$B$8:B101,B101,$C$8:C101,"Приход",$J$8:J101,"Да")-SUMIFS($D$8:D101,$B$8:B101,B101,$C$8:C101,"Выдача",$J$8:J101,"Да")+SUMIFS($D$8:D101,$B$8:B101,B101,$C$8:C101,"Возврат",$J$8:J101,"Да"))</f>
        <v/>
      </c>
      <c r="I101" s="1" t="str">
        <f t="shared" si="1"/>
        <v/>
      </c>
      <c r="J101" s="1" t="str">
        <f>IF(COUNTA(A101:G101)=0,"",IF(COUNTIFS(Остатки!$A$8:$A$37,B101)&lt;&gt;1,"Нет",IF(AND(ISNUMBER(A101),A101&gt;=DATE(2000,1,1),A101&lt;=DATE(2100,12,31),OR(C101="Приход",C101="Выдача",C101="Возврат"),ISNUMBER(D101),D101&gt;=0.001,D101&lt;=1000000000,INDEX(Остатки!$B$8:$B$37,MATCH(B101,Остатки!$A$8:$A$37,0))&lt;&gt;"",ISNUMBER(INDEX(Остатки!$D$8:$D$37,MATCH(B101,Остатки!$A$8:$A$37,0))),NOT(ISBLANK(INDEX(Остатки!$D$8:$D$37,MATCH(B101,Остатки!$A$8:$A$37,0))))),"Да","Нет")))</f>
        <v/>
      </c>
    </row>
    <row r="102" spans="1:10" ht="24" customHeight="1">
      <c r="A102" s="10"/>
      <c r="B102" s="6"/>
      <c r="C102" s="6"/>
      <c r="D102" s="8"/>
      <c r="E102" s="6"/>
      <c r="F102" s="6"/>
      <c r="G102" s="6"/>
      <c r="H102" s="9" t="str">
        <f>IF(J102&lt;&gt;"Да","",SUMIFS(Остатки!$D$8:$D$37,Остатки!$A$8:$A$37,B102)+SUMIFS($D$8:D102,$B$8:B102,B102,$C$8:C102,"Приход",$J$8:J102,"Да")-SUMIFS($D$8:D102,$B$8:B102,B102,$C$8:C102,"Выдача",$J$8:J102,"Да")+SUMIFS($D$8:D102,$B$8:B102,B102,$C$8:C102,"Возврат",$J$8:J102,"Да"))</f>
        <v/>
      </c>
      <c r="I102" s="1" t="str">
        <f t="shared" si="1"/>
        <v/>
      </c>
      <c r="J102" s="1" t="str">
        <f>IF(COUNTA(A102:G102)=0,"",IF(COUNTIFS(Остатки!$A$8:$A$37,B102)&lt;&gt;1,"Нет",IF(AND(ISNUMBER(A102),A102&gt;=DATE(2000,1,1),A102&lt;=DATE(2100,12,31),OR(C102="Приход",C102="Выдача",C102="Возврат"),ISNUMBER(D102),D102&gt;=0.001,D102&lt;=1000000000,INDEX(Остатки!$B$8:$B$37,MATCH(B102,Остатки!$A$8:$A$37,0))&lt;&gt;"",ISNUMBER(INDEX(Остатки!$D$8:$D$37,MATCH(B102,Остатки!$A$8:$A$37,0))),NOT(ISBLANK(INDEX(Остатки!$D$8:$D$37,MATCH(B102,Остатки!$A$8:$A$37,0))))),"Да","Нет")))</f>
        <v/>
      </c>
    </row>
    <row r="103" spans="1:10" ht="24" customHeight="1">
      <c r="A103" s="10"/>
      <c r="B103" s="6"/>
      <c r="C103" s="6"/>
      <c r="D103" s="8"/>
      <c r="E103" s="6"/>
      <c r="F103" s="6"/>
      <c r="G103" s="6"/>
      <c r="H103" s="9" t="str">
        <f>IF(J103&lt;&gt;"Да","",SUMIFS(Остатки!$D$8:$D$37,Остатки!$A$8:$A$37,B103)+SUMIFS($D$8:D103,$B$8:B103,B103,$C$8:C103,"Приход",$J$8:J103,"Да")-SUMIFS($D$8:D103,$B$8:B103,B103,$C$8:C103,"Выдача",$J$8:J103,"Да")+SUMIFS($D$8:D103,$B$8:B103,B103,$C$8:C103,"Возврат",$J$8:J103,"Да"))</f>
        <v/>
      </c>
      <c r="I103" s="1" t="str">
        <f t="shared" si="1"/>
        <v/>
      </c>
      <c r="J103" s="1" t="str">
        <f>IF(COUNTA(A103:G103)=0,"",IF(COUNTIFS(Остатки!$A$8:$A$37,B103)&lt;&gt;1,"Нет",IF(AND(ISNUMBER(A103),A103&gt;=DATE(2000,1,1),A103&lt;=DATE(2100,12,31),OR(C103="Приход",C103="Выдача",C103="Возврат"),ISNUMBER(D103),D103&gt;=0.001,D103&lt;=1000000000,INDEX(Остатки!$B$8:$B$37,MATCH(B103,Остатки!$A$8:$A$37,0))&lt;&gt;"",ISNUMBER(INDEX(Остатки!$D$8:$D$37,MATCH(B103,Остатки!$A$8:$A$37,0))),NOT(ISBLANK(INDEX(Остатки!$D$8:$D$37,MATCH(B103,Остатки!$A$8:$A$37,0))))),"Да","Нет")))</f>
        <v/>
      </c>
    </row>
    <row r="104" spans="1:10" ht="24" customHeight="1">
      <c r="A104" s="10"/>
      <c r="B104" s="6"/>
      <c r="C104" s="6"/>
      <c r="D104" s="8"/>
      <c r="E104" s="6"/>
      <c r="F104" s="6"/>
      <c r="G104" s="6"/>
      <c r="H104" s="9" t="str">
        <f>IF(J104&lt;&gt;"Да","",SUMIFS(Остатки!$D$8:$D$37,Остатки!$A$8:$A$37,B104)+SUMIFS($D$8:D104,$B$8:B104,B104,$C$8:C104,"Приход",$J$8:J104,"Да")-SUMIFS($D$8:D104,$B$8:B104,B104,$C$8:C104,"Выдача",$J$8:J104,"Да")+SUMIFS($D$8:D104,$B$8:B104,B104,$C$8:C104,"Возврат",$J$8:J104,"Да"))</f>
        <v/>
      </c>
      <c r="I104" s="1" t="str">
        <f t="shared" si="1"/>
        <v/>
      </c>
      <c r="J104" s="1" t="str">
        <f>IF(COUNTA(A104:G104)=0,"",IF(COUNTIFS(Остатки!$A$8:$A$37,B104)&lt;&gt;1,"Нет",IF(AND(ISNUMBER(A104),A104&gt;=DATE(2000,1,1),A104&lt;=DATE(2100,12,31),OR(C104="Приход",C104="Выдача",C104="Возврат"),ISNUMBER(D104),D104&gt;=0.001,D104&lt;=1000000000,INDEX(Остатки!$B$8:$B$37,MATCH(B104,Остатки!$A$8:$A$37,0))&lt;&gt;"",ISNUMBER(INDEX(Остатки!$D$8:$D$37,MATCH(B104,Остатки!$A$8:$A$37,0))),NOT(ISBLANK(INDEX(Остатки!$D$8:$D$37,MATCH(B104,Остатки!$A$8:$A$37,0))))),"Да","Нет")))</f>
        <v/>
      </c>
    </row>
    <row r="105" spans="1:10" ht="24" customHeight="1">
      <c r="A105" s="10"/>
      <c r="B105" s="6"/>
      <c r="C105" s="6"/>
      <c r="D105" s="8"/>
      <c r="E105" s="6"/>
      <c r="F105" s="6"/>
      <c r="G105" s="6"/>
      <c r="H105" s="9" t="str">
        <f>IF(J105&lt;&gt;"Да","",SUMIFS(Остатки!$D$8:$D$37,Остатки!$A$8:$A$37,B105)+SUMIFS($D$8:D105,$B$8:B105,B105,$C$8:C105,"Приход",$J$8:J105,"Да")-SUMIFS($D$8:D105,$B$8:B105,B105,$C$8:C105,"Выдача",$J$8:J105,"Да")+SUMIFS($D$8:D105,$B$8:B105,B105,$C$8:C105,"Возврат",$J$8:J105,"Да"))</f>
        <v/>
      </c>
      <c r="I105" s="1" t="str">
        <f t="shared" si="1"/>
        <v/>
      </c>
      <c r="J105" s="1" t="str">
        <f>IF(COUNTA(A105:G105)=0,"",IF(COUNTIFS(Остатки!$A$8:$A$37,B105)&lt;&gt;1,"Нет",IF(AND(ISNUMBER(A105),A105&gt;=DATE(2000,1,1),A105&lt;=DATE(2100,12,31),OR(C105="Приход",C105="Выдача",C105="Возврат"),ISNUMBER(D105),D105&gt;=0.001,D105&lt;=1000000000,INDEX(Остатки!$B$8:$B$37,MATCH(B105,Остатки!$A$8:$A$37,0))&lt;&gt;"",ISNUMBER(INDEX(Остатки!$D$8:$D$37,MATCH(B105,Остатки!$A$8:$A$37,0))),NOT(ISBLANK(INDEX(Остатки!$D$8:$D$37,MATCH(B105,Остатки!$A$8:$A$37,0))))),"Да","Нет")))</f>
        <v/>
      </c>
    </row>
    <row r="106" spans="1:10" ht="24" customHeight="1">
      <c r="A106" s="10"/>
      <c r="B106" s="6"/>
      <c r="C106" s="6"/>
      <c r="D106" s="8"/>
      <c r="E106" s="6"/>
      <c r="F106" s="6"/>
      <c r="G106" s="6"/>
      <c r="H106" s="9" t="str">
        <f>IF(J106&lt;&gt;"Да","",SUMIFS(Остатки!$D$8:$D$37,Остатки!$A$8:$A$37,B106)+SUMIFS($D$8:D106,$B$8:B106,B106,$C$8:C106,"Приход",$J$8:J106,"Да")-SUMIFS($D$8:D106,$B$8:B106,B106,$C$8:C106,"Выдача",$J$8:J106,"Да")+SUMIFS($D$8:D106,$B$8:B106,B106,$C$8:C106,"Возврат",$J$8:J106,"Да"))</f>
        <v/>
      </c>
      <c r="I106" s="1" t="str">
        <f t="shared" si="1"/>
        <v/>
      </c>
      <c r="J106" s="1" t="str">
        <f>IF(COUNTA(A106:G106)=0,"",IF(COUNTIFS(Остатки!$A$8:$A$37,B106)&lt;&gt;1,"Нет",IF(AND(ISNUMBER(A106),A106&gt;=DATE(2000,1,1),A106&lt;=DATE(2100,12,31),OR(C106="Приход",C106="Выдача",C106="Возврат"),ISNUMBER(D106),D106&gt;=0.001,D106&lt;=1000000000,INDEX(Остатки!$B$8:$B$37,MATCH(B106,Остатки!$A$8:$A$37,0))&lt;&gt;"",ISNUMBER(INDEX(Остатки!$D$8:$D$37,MATCH(B106,Остатки!$A$8:$A$37,0))),NOT(ISBLANK(INDEX(Остатки!$D$8:$D$37,MATCH(B106,Остатки!$A$8:$A$37,0))))),"Да","Нет")))</f>
        <v/>
      </c>
    </row>
    <row r="107" spans="1:10" ht="24" customHeight="1">
      <c r="A107" s="10"/>
      <c r="B107" s="6"/>
      <c r="C107" s="6"/>
      <c r="D107" s="8"/>
      <c r="E107" s="6"/>
      <c r="F107" s="6"/>
      <c r="G107" s="6"/>
      <c r="H107" s="9" t="str">
        <f>IF(J107&lt;&gt;"Да","",SUMIFS(Остатки!$D$8:$D$37,Остатки!$A$8:$A$37,B107)+SUMIFS($D$8:D107,$B$8:B107,B107,$C$8:C107,"Приход",$J$8:J107,"Да")-SUMIFS($D$8:D107,$B$8:B107,B107,$C$8:C107,"Выдача",$J$8:J107,"Да")+SUMIFS($D$8:D107,$B$8:B107,B107,$C$8:C107,"Возврат",$J$8:J107,"Да"))</f>
        <v/>
      </c>
      <c r="I107" s="1" t="str">
        <f t="shared" si="1"/>
        <v/>
      </c>
      <c r="J107" s="1" t="str">
        <f>IF(COUNTA(A107:G107)=0,"",IF(COUNTIFS(Остатки!$A$8:$A$37,B107)&lt;&gt;1,"Нет",IF(AND(ISNUMBER(A107),A107&gt;=DATE(2000,1,1),A107&lt;=DATE(2100,12,31),OR(C107="Приход",C107="Выдача",C107="Возврат"),ISNUMBER(D107),D107&gt;=0.001,D107&lt;=1000000000,INDEX(Остатки!$B$8:$B$37,MATCH(B107,Остатки!$A$8:$A$37,0))&lt;&gt;"",ISNUMBER(INDEX(Остатки!$D$8:$D$37,MATCH(B107,Остатки!$A$8:$A$37,0))),NOT(ISBLANK(INDEX(Остатки!$D$8:$D$37,MATCH(B107,Остатки!$A$8:$A$37,0))))),"Да","Нет")))</f>
        <v/>
      </c>
    </row>
    <row r="108" spans="1:10" ht="24" customHeight="1">
      <c r="A108" s="10"/>
      <c r="B108" s="6"/>
      <c r="C108" s="6"/>
      <c r="D108" s="8"/>
      <c r="E108" s="6"/>
      <c r="F108" s="6"/>
      <c r="G108" s="6"/>
      <c r="H108" s="9" t="str">
        <f>IF(J108&lt;&gt;"Да","",SUMIFS(Остатки!$D$8:$D$37,Остатки!$A$8:$A$37,B108)+SUMIFS($D$8:D108,$B$8:B108,B108,$C$8:C108,"Приход",$J$8:J108,"Да")-SUMIFS($D$8:D108,$B$8:B108,B108,$C$8:C108,"Выдача",$J$8:J108,"Да")+SUMIFS($D$8:D108,$B$8:B108,B108,$C$8:C108,"Возврат",$J$8:J108,"Да"))</f>
        <v/>
      </c>
      <c r="I108" s="1" t="str">
        <f t="shared" si="1"/>
        <v/>
      </c>
      <c r="J108" s="1" t="str">
        <f>IF(COUNTA(A108:G108)=0,"",IF(COUNTIFS(Остатки!$A$8:$A$37,B108)&lt;&gt;1,"Нет",IF(AND(ISNUMBER(A108),A108&gt;=DATE(2000,1,1),A108&lt;=DATE(2100,12,31),OR(C108="Приход",C108="Выдача",C108="Возврат"),ISNUMBER(D108),D108&gt;=0.001,D108&lt;=1000000000,INDEX(Остатки!$B$8:$B$37,MATCH(B108,Остатки!$A$8:$A$37,0))&lt;&gt;"",ISNUMBER(INDEX(Остатки!$D$8:$D$37,MATCH(B108,Остатки!$A$8:$A$37,0))),NOT(ISBLANK(INDEX(Остатки!$D$8:$D$37,MATCH(B108,Остатки!$A$8:$A$37,0))))),"Да","Нет")))</f>
        <v/>
      </c>
    </row>
    <row r="109" spans="1:10" ht="24" customHeight="1">
      <c r="A109" s="10"/>
      <c r="B109" s="6"/>
      <c r="C109" s="6"/>
      <c r="D109" s="8"/>
      <c r="E109" s="6"/>
      <c r="F109" s="6"/>
      <c r="G109" s="6"/>
      <c r="H109" s="9" t="str">
        <f>IF(J109&lt;&gt;"Да","",SUMIFS(Остатки!$D$8:$D$37,Остатки!$A$8:$A$37,B109)+SUMIFS($D$8:D109,$B$8:B109,B109,$C$8:C109,"Приход",$J$8:J109,"Да")-SUMIFS($D$8:D109,$B$8:B109,B109,$C$8:C109,"Выдача",$J$8:J109,"Да")+SUMIFS($D$8:D109,$B$8:B109,B109,$C$8:C109,"Возврат",$J$8:J109,"Да"))</f>
        <v/>
      </c>
      <c r="I109" s="1" t="str">
        <f t="shared" si="1"/>
        <v/>
      </c>
      <c r="J109" s="1" t="str">
        <f>IF(COUNTA(A109:G109)=0,"",IF(COUNTIFS(Остатки!$A$8:$A$37,B109)&lt;&gt;1,"Нет",IF(AND(ISNUMBER(A109),A109&gt;=DATE(2000,1,1),A109&lt;=DATE(2100,12,31),OR(C109="Приход",C109="Выдача",C109="Возврат"),ISNUMBER(D109),D109&gt;=0.001,D109&lt;=1000000000,INDEX(Остатки!$B$8:$B$37,MATCH(B109,Остатки!$A$8:$A$37,0))&lt;&gt;"",ISNUMBER(INDEX(Остатки!$D$8:$D$37,MATCH(B109,Остатки!$A$8:$A$37,0))),NOT(ISBLANK(INDEX(Остатки!$D$8:$D$37,MATCH(B109,Остатки!$A$8:$A$37,0))))),"Да","Нет")))</f>
        <v/>
      </c>
    </row>
    <row r="110" spans="1:10" ht="24" customHeight="1">
      <c r="A110" s="10"/>
      <c r="B110" s="6"/>
      <c r="C110" s="6"/>
      <c r="D110" s="8"/>
      <c r="E110" s="6"/>
      <c r="F110" s="6"/>
      <c r="G110" s="6"/>
      <c r="H110" s="9" t="str">
        <f>IF(J110&lt;&gt;"Да","",SUMIFS(Остатки!$D$8:$D$37,Остатки!$A$8:$A$37,B110)+SUMIFS($D$8:D110,$B$8:B110,B110,$C$8:C110,"Приход",$J$8:J110,"Да")-SUMIFS($D$8:D110,$B$8:B110,B110,$C$8:C110,"Выдача",$J$8:J110,"Да")+SUMIFS($D$8:D110,$B$8:B110,B110,$C$8:C110,"Возврат",$J$8:J110,"Да"))</f>
        <v/>
      </c>
      <c r="I110" s="1" t="str">
        <f t="shared" si="1"/>
        <v/>
      </c>
      <c r="J110" s="1" t="str">
        <f>IF(COUNTA(A110:G110)=0,"",IF(COUNTIFS(Остатки!$A$8:$A$37,B110)&lt;&gt;1,"Нет",IF(AND(ISNUMBER(A110),A110&gt;=DATE(2000,1,1),A110&lt;=DATE(2100,12,31),OR(C110="Приход",C110="Выдача",C110="Возврат"),ISNUMBER(D110),D110&gt;=0.001,D110&lt;=1000000000,INDEX(Остатки!$B$8:$B$37,MATCH(B110,Остатки!$A$8:$A$37,0))&lt;&gt;"",ISNUMBER(INDEX(Остатки!$D$8:$D$37,MATCH(B110,Остатки!$A$8:$A$37,0))),NOT(ISBLANK(INDEX(Остатки!$D$8:$D$37,MATCH(B110,Остатки!$A$8:$A$37,0))))),"Да","Нет")))</f>
        <v/>
      </c>
    </row>
    <row r="111" spans="1:10" ht="24" customHeight="1">
      <c r="A111" s="10"/>
      <c r="B111" s="6"/>
      <c r="C111" s="6"/>
      <c r="D111" s="8"/>
      <c r="E111" s="6"/>
      <c r="F111" s="6"/>
      <c r="G111" s="6"/>
      <c r="H111" s="9" t="str">
        <f>IF(J111&lt;&gt;"Да","",SUMIFS(Остатки!$D$8:$D$37,Остатки!$A$8:$A$37,B111)+SUMIFS($D$8:D111,$B$8:B111,B111,$C$8:C111,"Приход",$J$8:J111,"Да")-SUMIFS($D$8:D111,$B$8:B111,B111,$C$8:C111,"Выдача",$J$8:J111,"Да")+SUMIFS($D$8:D111,$B$8:B111,B111,$C$8:C111,"Возврат",$J$8:J111,"Да"))</f>
        <v/>
      </c>
      <c r="I111" s="1" t="str">
        <f t="shared" si="1"/>
        <v/>
      </c>
      <c r="J111" s="1" t="str">
        <f>IF(COUNTA(A111:G111)=0,"",IF(COUNTIFS(Остатки!$A$8:$A$37,B111)&lt;&gt;1,"Нет",IF(AND(ISNUMBER(A111),A111&gt;=DATE(2000,1,1),A111&lt;=DATE(2100,12,31),OR(C111="Приход",C111="Выдача",C111="Возврат"),ISNUMBER(D111),D111&gt;=0.001,D111&lt;=1000000000,INDEX(Остатки!$B$8:$B$37,MATCH(B111,Остатки!$A$8:$A$37,0))&lt;&gt;"",ISNUMBER(INDEX(Остатки!$D$8:$D$37,MATCH(B111,Остатки!$A$8:$A$37,0))),NOT(ISBLANK(INDEX(Остатки!$D$8:$D$37,MATCH(B111,Остатки!$A$8:$A$37,0))))),"Да","Нет")))</f>
        <v/>
      </c>
    </row>
    <row r="112" spans="1:10" ht="24" customHeight="1">
      <c r="A112" s="10"/>
      <c r="B112" s="6"/>
      <c r="C112" s="6"/>
      <c r="D112" s="8"/>
      <c r="E112" s="6"/>
      <c r="F112" s="6"/>
      <c r="G112" s="6"/>
      <c r="H112" s="9" t="str">
        <f>IF(J112&lt;&gt;"Да","",SUMIFS(Остатки!$D$8:$D$37,Остатки!$A$8:$A$37,B112)+SUMIFS($D$8:D112,$B$8:B112,B112,$C$8:C112,"Приход",$J$8:J112,"Да")-SUMIFS($D$8:D112,$B$8:B112,B112,$C$8:C112,"Выдача",$J$8:J112,"Да")+SUMIFS($D$8:D112,$B$8:B112,B112,$C$8:C112,"Возврат",$J$8:J112,"Да"))</f>
        <v/>
      </c>
      <c r="I112" s="1" t="str">
        <f t="shared" si="1"/>
        <v/>
      </c>
      <c r="J112" s="1" t="str">
        <f>IF(COUNTA(A112:G112)=0,"",IF(COUNTIFS(Остатки!$A$8:$A$37,B112)&lt;&gt;1,"Нет",IF(AND(ISNUMBER(A112),A112&gt;=DATE(2000,1,1),A112&lt;=DATE(2100,12,31),OR(C112="Приход",C112="Выдача",C112="Возврат"),ISNUMBER(D112),D112&gt;=0.001,D112&lt;=1000000000,INDEX(Остатки!$B$8:$B$37,MATCH(B112,Остатки!$A$8:$A$37,0))&lt;&gt;"",ISNUMBER(INDEX(Остатки!$D$8:$D$37,MATCH(B112,Остатки!$A$8:$A$37,0))),NOT(ISBLANK(INDEX(Остатки!$D$8:$D$37,MATCH(B112,Остатки!$A$8:$A$37,0))))),"Да","Нет")))</f>
        <v/>
      </c>
    </row>
    <row r="113" spans="1:10" ht="24" customHeight="1">
      <c r="A113" s="10"/>
      <c r="B113" s="6"/>
      <c r="C113" s="6"/>
      <c r="D113" s="8"/>
      <c r="E113" s="6"/>
      <c r="F113" s="6"/>
      <c r="G113" s="6"/>
      <c r="H113" s="9" t="str">
        <f>IF(J113&lt;&gt;"Да","",SUMIFS(Остатки!$D$8:$D$37,Остатки!$A$8:$A$37,B113)+SUMIFS($D$8:D113,$B$8:B113,B113,$C$8:C113,"Приход",$J$8:J113,"Да")-SUMIFS($D$8:D113,$B$8:B113,B113,$C$8:C113,"Выдача",$J$8:J113,"Да")+SUMIFS($D$8:D113,$B$8:B113,B113,$C$8:C113,"Возврат",$J$8:J113,"Да"))</f>
        <v/>
      </c>
      <c r="I113" s="1" t="str">
        <f t="shared" si="1"/>
        <v/>
      </c>
      <c r="J113" s="1" t="str">
        <f>IF(COUNTA(A113:G113)=0,"",IF(COUNTIFS(Остатки!$A$8:$A$37,B113)&lt;&gt;1,"Нет",IF(AND(ISNUMBER(A113),A113&gt;=DATE(2000,1,1),A113&lt;=DATE(2100,12,31),OR(C113="Приход",C113="Выдача",C113="Возврат"),ISNUMBER(D113),D113&gt;=0.001,D113&lt;=1000000000,INDEX(Остатки!$B$8:$B$37,MATCH(B113,Остатки!$A$8:$A$37,0))&lt;&gt;"",ISNUMBER(INDEX(Остатки!$D$8:$D$37,MATCH(B113,Остатки!$A$8:$A$37,0))),NOT(ISBLANK(INDEX(Остатки!$D$8:$D$37,MATCH(B113,Остатки!$A$8:$A$37,0))))),"Да","Нет")))</f>
        <v/>
      </c>
    </row>
    <row r="114" spans="1:10" ht="24" customHeight="1">
      <c r="A114" s="10"/>
      <c r="B114" s="6"/>
      <c r="C114" s="6"/>
      <c r="D114" s="8"/>
      <c r="E114" s="6"/>
      <c r="F114" s="6"/>
      <c r="G114" s="6"/>
      <c r="H114" s="9" t="str">
        <f>IF(J114&lt;&gt;"Да","",SUMIFS(Остатки!$D$8:$D$37,Остатки!$A$8:$A$37,B114)+SUMIFS($D$8:D114,$B$8:B114,B114,$C$8:C114,"Приход",$J$8:J114,"Да")-SUMIFS($D$8:D114,$B$8:B114,B114,$C$8:C114,"Выдача",$J$8:J114,"Да")+SUMIFS($D$8:D114,$B$8:B114,B114,$C$8:C114,"Возврат",$J$8:J114,"Да"))</f>
        <v/>
      </c>
      <c r="I114" s="1" t="str">
        <f t="shared" si="1"/>
        <v/>
      </c>
      <c r="J114" s="1" t="str">
        <f>IF(COUNTA(A114:G114)=0,"",IF(COUNTIFS(Остатки!$A$8:$A$37,B114)&lt;&gt;1,"Нет",IF(AND(ISNUMBER(A114),A114&gt;=DATE(2000,1,1),A114&lt;=DATE(2100,12,31),OR(C114="Приход",C114="Выдача",C114="Возврат"),ISNUMBER(D114),D114&gt;=0.001,D114&lt;=1000000000,INDEX(Остатки!$B$8:$B$37,MATCH(B114,Остатки!$A$8:$A$37,0))&lt;&gt;"",ISNUMBER(INDEX(Остатки!$D$8:$D$37,MATCH(B114,Остатки!$A$8:$A$37,0))),NOT(ISBLANK(INDEX(Остатки!$D$8:$D$37,MATCH(B114,Остатки!$A$8:$A$37,0))))),"Да","Нет")))</f>
        <v/>
      </c>
    </row>
    <row r="115" spans="1:10" ht="24" customHeight="1">
      <c r="A115" s="10"/>
      <c r="B115" s="6"/>
      <c r="C115" s="6"/>
      <c r="D115" s="8"/>
      <c r="E115" s="6"/>
      <c r="F115" s="6"/>
      <c r="G115" s="6"/>
      <c r="H115" s="9" t="str">
        <f>IF(J115&lt;&gt;"Да","",SUMIFS(Остатки!$D$8:$D$37,Остатки!$A$8:$A$37,B115)+SUMIFS($D$8:D115,$B$8:B115,B115,$C$8:C115,"Приход",$J$8:J115,"Да")-SUMIFS($D$8:D115,$B$8:B115,B115,$C$8:C115,"Выдача",$J$8:J115,"Да")+SUMIFS($D$8:D115,$B$8:B115,B115,$C$8:C115,"Возврат",$J$8:J115,"Да"))</f>
        <v/>
      </c>
      <c r="I115" s="1" t="str">
        <f t="shared" si="1"/>
        <v/>
      </c>
      <c r="J115" s="1" t="str">
        <f>IF(COUNTA(A115:G115)=0,"",IF(COUNTIFS(Остатки!$A$8:$A$37,B115)&lt;&gt;1,"Нет",IF(AND(ISNUMBER(A115),A115&gt;=DATE(2000,1,1),A115&lt;=DATE(2100,12,31),OR(C115="Приход",C115="Выдача",C115="Возврат"),ISNUMBER(D115),D115&gt;=0.001,D115&lt;=1000000000,INDEX(Остатки!$B$8:$B$37,MATCH(B115,Остатки!$A$8:$A$37,0))&lt;&gt;"",ISNUMBER(INDEX(Остатки!$D$8:$D$37,MATCH(B115,Остатки!$A$8:$A$37,0))),NOT(ISBLANK(INDEX(Остатки!$D$8:$D$37,MATCH(B115,Остатки!$A$8:$A$37,0))))),"Да","Нет")))</f>
        <v/>
      </c>
    </row>
    <row r="116" spans="1:10" ht="24" customHeight="1">
      <c r="A116" s="10"/>
      <c r="B116" s="6"/>
      <c r="C116" s="6"/>
      <c r="D116" s="8"/>
      <c r="E116" s="6"/>
      <c r="F116" s="6"/>
      <c r="G116" s="6"/>
      <c r="H116" s="9" t="str">
        <f>IF(J116&lt;&gt;"Да","",SUMIFS(Остатки!$D$8:$D$37,Остатки!$A$8:$A$37,B116)+SUMIFS($D$8:D116,$B$8:B116,B116,$C$8:C116,"Приход",$J$8:J116,"Да")-SUMIFS($D$8:D116,$B$8:B116,B116,$C$8:C116,"Выдача",$J$8:J116,"Да")+SUMIFS($D$8:D116,$B$8:B116,B116,$C$8:C116,"Возврат",$J$8:J116,"Да"))</f>
        <v/>
      </c>
      <c r="I116" s="1" t="str">
        <f t="shared" si="1"/>
        <v/>
      </c>
      <c r="J116" s="1" t="str">
        <f>IF(COUNTA(A116:G116)=0,"",IF(COUNTIFS(Остатки!$A$8:$A$37,B116)&lt;&gt;1,"Нет",IF(AND(ISNUMBER(A116),A116&gt;=DATE(2000,1,1),A116&lt;=DATE(2100,12,31),OR(C116="Приход",C116="Выдача",C116="Возврат"),ISNUMBER(D116),D116&gt;=0.001,D116&lt;=1000000000,INDEX(Остатки!$B$8:$B$37,MATCH(B116,Остатки!$A$8:$A$37,0))&lt;&gt;"",ISNUMBER(INDEX(Остатки!$D$8:$D$37,MATCH(B116,Остатки!$A$8:$A$37,0))),NOT(ISBLANK(INDEX(Остатки!$D$8:$D$37,MATCH(B116,Остатки!$A$8:$A$37,0))))),"Да","Нет")))</f>
        <v/>
      </c>
    </row>
    <row r="117" spans="1:10" ht="24" customHeight="1">
      <c r="A117" s="10"/>
      <c r="B117" s="6"/>
      <c r="C117" s="6"/>
      <c r="D117" s="8"/>
      <c r="E117" s="6"/>
      <c r="F117" s="6"/>
      <c r="G117" s="6"/>
      <c r="H117" s="9" t="str">
        <f>IF(J117&lt;&gt;"Да","",SUMIFS(Остатки!$D$8:$D$37,Остатки!$A$8:$A$37,B117)+SUMIFS($D$8:D117,$B$8:B117,B117,$C$8:C117,"Приход",$J$8:J117,"Да")-SUMIFS($D$8:D117,$B$8:B117,B117,$C$8:C117,"Выдача",$J$8:J117,"Да")+SUMIFS($D$8:D117,$B$8:B117,B117,$C$8:C117,"Возврат",$J$8:J117,"Да"))</f>
        <v/>
      </c>
      <c r="I117" s="1" t="str">
        <f t="shared" si="1"/>
        <v/>
      </c>
      <c r="J117" s="1" t="str">
        <f>IF(COUNTA(A117:G117)=0,"",IF(COUNTIFS(Остатки!$A$8:$A$37,B117)&lt;&gt;1,"Нет",IF(AND(ISNUMBER(A117),A117&gt;=DATE(2000,1,1),A117&lt;=DATE(2100,12,31),OR(C117="Приход",C117="Выдача",C117="Возврат"),ISNUMBER(D117),D117&gt;=0.001,D117&lt;=1000000000,INDEX(Остатки!$B$8:$B$37,MATCH(B117,Остатки!$A$8:$A$37,0))&lt;&gt;"",ISNUMBER(INDEX(Остатки!$D$8:$D$37,MATCH(B117,Остатки!$A$8:$A$37,0))),NOT(ISBLANK(INDEX(Остатки!$D$8:$D$37,MATCH(B117,Остатки!$A$8:$A$37,0))))),"Да","Нет")))</f>
        <v/>
      </c>
    </row>
    <row r="118" spans="1:10" ht="24" customHeight="1">
      <c r="A118" s="10"/>
      <c r="B118" s="6"/>
      <c r="C118" s="6"/>
      <c r="D118" s="8"/>
      <c r="E118" s="6"/>
      <c r="F118" s="6"/>
      <c r="G118" s="6"/>
      <c r="H118" s="9" t="str">
        <f>IF(J118&lt;&gt;"Да","",SUMIFS(Остатки!$D$8:$D$37,Остатки!$A$8:$A$37,B118)+SUMIFS($D$8:D118,$B$8:B118,B118,$C$8:C118,"Приход",$J$8:J118,"Да")-SUMIFS($D$8:D118,$B$8:B118,B118,$C$8:C118,"Выдача",$J$8:J118,"Да")+SUMIFS($D$8:D118,$B$8:B118,B118,$C$8:C118,"Возврат",$J$8:J118,"Да"))</f>
        <v/>
      </c>
      <c r="I118" s="1" t="str">
        <f t="shared" si="1"/>
        <v/>
      </c>
      <c r="J118" s="1" t="str">
        <f>IF(COUNTA(A118:G118)=0,"",IF(COUNTIFS(Остатки!$A$8:$A$37,B118)&lt;&gt;1,"Нет",IF(AND(ISNUMBER(A118),A118&gt;=DATE(2000,1,1),A118&lt;=DATE(2100,12,31),OR(C118="Приход",C118="Выдача",C118="Возврат"),ISNUMBER(D118),D118&gt;=0.001,D118&lt;=1000000000,INDEX(Остатки!$B$8:$B$37,MATCH(B118,Остатки!$A$8:$A$37,0))&lt;&gt;"",ISNUMBER(INDEX(Остатки!$D$8:$D$37,MATCH(B118,Остатки!$A$8:$A$37,0))),NOT(ISBLANK(INDEX(Остатки!$D$8:$D$37,MATCH(B118,Остатки!$A$8:$A$37,0))))),"Да","Нет")))</f>
        <v/>
      </c>
    </row>
    <row r="119" spans="1:10" ht="24" customHeight="1">
      <c r="A119" s="10"/>
      <c r="B119" s="6"/>
      <c r="C119" s="6"/>
      <c r="D119" s="8"/>
      <c r="E119" s="6"/>
      <c r="F119" s="6"/>
      <c r="G119" s="6"/>
      <c r="H119" s="9" t="str">
        <f>IF(J119&lt;&gt;"Да","",SUMIFS(Остатки!$D$8:$D$37,Остатки!$A$8:$A$37,B119)+SUMIFS($D$8:D119,$B$8:B119,B119,$C$8:C119,"Приход",$J$8:J119,"Да")-SUMIFS($D$8:D119,$B$8:B119,B119,$C$8:C119,"Выдача",$J$8:J119,"Да")+SUMIFS($D$8:D119,$B$8:B119,B119,$C$8:C119,"Возврат",$J$8:J119,"Да"))</f>
        <v/>
      </c>
      <c r="I119" s="1" t="str">
        <f t="shared" si="1"/>
        <v/>
      </c>
      <c r="J119" s="1" t="str">
        <f>IF(COUNTA(A119:G119)=0,"",IF(COUNTIFS(Остатки!$A$8:$A$37,B119)&lt;&gt;1,"Нет",IF(AND(ISNUMBER(A119),A119&gt;=DATE(2000,1,1),A119&lt;=DATE(2100,12,31),OR(C119="Приход",C119="Выдача",C119="Возврат"),ISNUMBER(D119),D119&gt;=0.001,D119&lt;=1000000000,INDEX(Остатки!$B$8:$B$37,MATCH(B119,Остатки!$A$8:$A$37,0))&lt;&gt;"",ISNUMBER(INDEX(Остатки!$D$8:$D$37,MATCH(B119,Остатки!$A$8:$A$37,0))),NOT(ISBLANK(INDEX(Остатки!$D$8:$D$37,MATCH(B119,Остатки!$A$8:$A$37,0))))),"Да","Нет")))</f>
        <v/>
      </c>
    </row>
    <row r="120" spans="1:10" ht="24" customHeight="1">
      <c r="A120" s="10"/>
      <c r="B120" s="6"/>
      <c r="C120" s="6"/>
      <c r="D120" s="8"/>
      <c r="E120" s="6"/>
      <c r="F120" s="6"/>
      <c r="G120" s="6"/>
      <c r="H120" s="9" t="str">
        <f>IF(J120&lt;&gt;"Да","",SUMIFS(Остатки!$D$8:$D$37,Остатки!$A$8:$A$37,B120)+SUMIFS($D$8:D120,$B$8:B120,B120,$C$8:C120,"Приход",$J$8:J120,"Да")-SUMIFS($D$8:D120,$B$8:B120,B120,$C$8:C120,"Выдача",$J$8:J120,"Да")+SUMIFS($D$8:D120,$B$8:B120,B120,$C$8:C120,"Возврат",$J$8:J120,"Да"))</f>
        <v/>
      </c>
      <c r="I120" s="1" t="str">
        <f t="shared" si="1"/>
        <v/>
      </c>
      <c r="J120" s="1" t="str">
        <f>IF(COUNTA(A120:G120)=0,"",IF(COUNTIFS(Остатки!$A$8:$A$37,B120)&lt;&gt;1,"Нет",IF(AND(ISNUMBER(A120),A120&gt;=DATE(2000,1,1),A120&lt;=DATE(2100,12,31),OR(C120="Приход",C120="Выдача",C120="Возврат"),ISNUMBER(D120),D120&gt;=0.001,D120&lt;=1000000000,INDEX(Остатки!$B$8:$B$37,MATCH(B120,Остатки!$A$8:$A$37,0))&lt;&gt;"",ISNUMBER(INDEX(Остатки!$D$8:$D$37,MATCH(B120,Остатки!$A$8:$A$37,0))),NOT(ISBLANK(INDEX(Остатки!$D$8:$D$37,MATCH(B120,Остатки!$A$8:$A$37,0))))),"Да","Нет")))</f>
        <v/>
      </c>
    </row>
    <row r="121" spans="1:10" ht="24" customHeight="1">
      <c r="A121" s="10"/>
      <c r="B121" s="6"/>
      <c r="C121" s="6"/>
      <c r="D121" s="8"/>
      <c r="E121" s="6"/>
      <c r="F121" s="6"/>
      <c r="G121" s="6"/>
      <c r="H121" s="9" t="str">
        <f>IF(J121&lt;&gt;"Да","",SUMIFS(Остатки!$D$8:$D$37,Остатки!$A$8:$A$37,B121)+SUMIFS($D$8:D121,$B$8:B121,B121,$C$8:C121,"Приход",$J$8:J121,"Да")-SUMIFS($D$8:D121,$B$8:B121,B121,$C$8:C121,"Выдача",$J$8:J121,"Да")+SUMIFS($D$8:D121,$B$8:B121,B121,$C$8:C121,"Возврат",$J$8:J121,"Да"))</f>
        <v/>
      </c>
      <c r="I121" s="1" t="str">
        <f t="shared" si="1"/>
        <v/>
      </c>
      <c r="J121" s="1" t="str">
        <f>IF(COUNTA(A121:G121)=0,"",IF(COUNTIFS(Остатки!$A$8:$A$37,B121)&lt;&gt;1,"Нет",IF(AND(ISNUMBER(A121),A121&gt;=DATE(2000,1,1),A121&lt;=DATE(2100,12,31),OR(C121="Приход",C121="Выдача",C121="Возврат"),ISNUMBER(D121),D121&gt;=0.001,D121&lt;=1000000000,INDEX(Остатки!$B$8:$B$37,MATCH(B121,Остатки!$A$8:$A$37,0))&lt;&gt;"",ISNUMBER(INDEX(Остатки!$D$8:$D$37,MATCH(B121,Остатки!$A$8:$A$37,0))),NOT(ISBLANK(INDEX(Остатки!$D$8:$D$37,MATCH(B121,Остатки!$A$8:$A$37,0))))),"Да","Нет")))</f>
        <v/>
      </c>
    </row>
    <row r="122" spans="1:10" ht="24" customHeight="1">
      <c r="A122" s="10"/>
      <c r="B122" s="6"/>
      <c r="C122" s="6"/>
      <c r="D122" s="8"/>
      <c r="E122" s="6"/>
      <c r="F122" s="6"/>
      <c r="G122" s="6"/>
      <c r="H122" s="9" t="str">
        <f>IF(J122&lt;&gt;"Да","",SUMIFS(Остатки!$D$8:$D$37,Остатки!$A$8:$A$37,B122)+SUMIFS($D$8:D122,$B$8:B122,B122,$C$8:C122,"Приход",$J$8:J122,"Да")-SUMIFS($D$8:D122,$B$8:B122,B122,$C$8:C122,"Выдача",$J$8:J122,"Да")+SUMIFS($D$8:D122,$B$8:B122,B122,$C$8:C122,"Возврат",$J$8:J122,"Да"))</f>
        <v/>
      </c>
      <c r="I122" s="1" t="str">
        <f t="shared" si="1"/>
        <v/>
      </c>
      <c r="J122" s="1" t="str">
        <f>IF(COUNTA(A122:G122)=0,"",IF(COUNTIFS(Остатки!$A$8:$A$37,B122)&lt;&gt;1,"Нет",IF(AND(ISNUMBER(A122),A122&gt;=DATE(2000,1,1),A122&lt;=DATE(2100,12,31),OR(C122="Приход",C122="Выдача",C122="Возврат"),ISNUMBER(D122),D122&gt;=0.001,D122&lt;=1000000000,INDEX(Остатки!$B$8:$B$37,MATCH(B122,Остатки!$A$8:$A$37,0))&lt;&gt;"",ISNUMBER(INDEX(Остатки!$D$8:$D$37,MATCH(B122,Остатки!$A$8:$A$37,0))),NOT(ISBLANK(INDEX(Остатки!$D$8:$D$37,MATCH(B122,Остатки!$A$8:$A$37,0))))),"Да","Нет")))</f>
        <v/>
      </c>
    </row>
    <row r="123" spans="1:10" ht="24" customHeight="1">
      <c r="A123" s="10"/>
      <c r="B123" s="6"/>
      <c r="C123" s="6"/>
      <c r="D123" s="8"/>
      <c r="E123" s="6"/>
      <c r="F123" s="6"/>
      <c r="G123" s="6"/>
      <c r="H123" s="9" t="str">
        <f>IF(J123&lt;&gt;"Да","",SUMIFS(Остатки!$D$8:$D$37,Остатки!$A$8:$A$37,B123)+SUMIFS($D$8:D123,$B$8:B123,B123,$C$8:C123,"Приход",$J$8:J123,"Да")-SUMIFS($D$8:D123,$B$8:B123,B123,$C$8:C123,"Выдача",$J$8:J123,"Да")+SUMIFS($D$8:D123,$B$8:B123,B123,$C$8:C123,"Возврат",$J$8:J123,"Да"))</f>
        <v/>
      </c>
      <c r="I123" s="1" t="str">
        <f t="shared" si="1"/>
        <v/>
      </c>
      <c r="J123" s="1" t="str">
        <f>IF(COUNTA(A123:G123)=0,"",IF(COUNTIFS(Остатки!$A$8:$A$37,B123)&lt;&gt;1,"Нет",IF(AND(ISNUMBER(A123),A123&gt;=DATE(2000,1,1),A123&lt;=DATE(2100,12,31),OR(C123="Приход",C123="Выдача",C123="Возврат"),ISNUMBER(D123),D123&gt;=0.001,D123&lt;=1000000000,INDEX(Остатки!$B$8:$B$37,MATCH(B123,Остатки!$A$8:$A$37,0))&lt;&gt;"",ISNUMBER(INDEX(Остатки!$D$8:$D$37,MATCH(B123,Остатки!$A$8:$A$37,0))),NOT(ISBLANK(INDEX(Остатки!$D$8:$D$37,MATCH(B123,Остатки!$A$8:$A$37,0))))),"Да","Нет")))</f>
        <v/>
      </c>
    </row>
    <row r="124" spans="1:10" ht="24" customHeight="1">
      <c r="A124" s="10"/>
      <c r="B124" s="6"/>
      <c r="C124" s="6"/>
      <c r="D124" s="8"/>
      <c r="E124" s="6"/>
      <c r="F124" s="6"/>
      <c r="G124" s="6"/>
      <c r="H124" s="9" t="str">
        <f>IF(J124&lt;&gt;"Да","",SUMIFS(Остатки!$D$8:$D$37,Остатки!$A$8:$A$37,B124)+SUMIFS($D$8:D124,$B$8:B124,B124,$C$8:C124,"Приход",$J$8:J124,"Да")-SUMIFS($D$8:D124,$B$8:B124,B124,$C$8:C124,"Выдача",$J$8:J124,"Да")+SUMIFS($D$8:D124,$B$8:B124,B124,$C$8:C124,"Возврат",$J$8:J124,"Да"))</f>
        <v/>
      </c>
      <c r="I124" s="1" t="str">
        <f t="shared" si="1"/>
        <v/>
      </c>
      <c r="J124" s="1" t="str">
        <f>IF(COUNTA(A124:G124)=0,"",IF(COUNTIFS(Остатки!$A$8:$A$37,B124)&lt;&gt;1,"Нет",IF(AND(ISNUMBER(A124),A124&gt;=DATE(2000,1,1),A124&lt;=DATE(2100,12,31),OR(C124="Приход",C124="Выдача",C124="Возврат"),ISNUMBER(D124),D124&gt;=0.001,D124&lt;=1000000000,INDEX(Остатки!$B$8:$B$37,MATCH(B124,Остатки!$A$8:$A$37,0))&lt;&gt;"",ISNUMBER(INDEX(Остатки!$D$8:$D$37,MATCH(B124,Остатки!$A$8:$A$37,0))),NOT(ISBLANK(INDEX(Остатки!$D$8:$D$37,MATCH(B124,Остатки!$A$8:$A$37,0))))),"Да","Нет")))</f>
        <v/>
      </c>
    </row>
    <row r="125" spans="1:10" ht="24" customHeight="1">
      <c r="A125" s="10"/>
      <c r="B125" s="6"/>
      <c r="C125" s="6"/>
      <c r="D125" s="8"/>
      <c r="E125" s="6"/>
      <c r="F125" s="6"/>
      <c r="G125" s="6"/>
      <c r="H125" s="9" t="str">
        <f>IF(J125&lt;&gt;"Да","",SUMIFS(Остатки!$D$8:$D$37,Остатки!$A$8:$A$37,B125)+SUMIFS($D$8:D125,$B$8:B125,B125,$C$8:C125,"Приход",$J$8:J125,"Да")-SUMIFS($D$8:D125,$B$8:B125,B125,$C$8:C125,"Выдача",$J$8:J125,"Да")+SUMIFS($D$8:D125,$B$8:B125,B125,$C$8:C125,"Возврат",$J$8:J125,"Да"))</f>
        <v/>
      </c>
      <c r="I125" s="1" t="str">
        <f t="shared" si="1"/>
        <v/>
      </c>
      <c r="J125" s="1" t="str">
        <f>IF(COUNTA(A125:G125)=0,"",IF(COUNTIFS(Остатки!$A$8:$A$37,B125)&lt;&gt;1,"Нет",IF(AND(ISNUMBER(A125),A125&gt;=DATE(2000,1,1),A125&lt;=DATE(2100,12,31),OR(C125="Приход",C125="Выдача",C125="Возврат"),ISNUMBER(D125),D125&gt;=0.001,D125&lt;=1000000000,INDEX(Остатки!$B$8:$B$37,MATCH(B125,Остатки!$A$8:$A$37,0))&lt;&gt;"",ISNUMBER(INDEX(Остатки!$D$8:$D$37,MATCH(B125,Остатки!$A$8:$A$37,0))),NOT(ISBLANK(INDEX(Остатки!$D$8:$D$37,MATCH(B125,Остатки!$A$8:$A$37,0))))),"Да","Нет")))</f>
        <v/>
      </c>
    </row>
    <row r="126" spans="1:10" ht="24" customHeight="1">
      <c r="A126" s="10"/>
      <c r="B126" s="6"/>
      <c r="C126" s="6"/>
      <c r="D126" s="8"/>
      <c r="E126" s="6"/>
      <c r="F126" s="6"/>
      <c r="G126" s="6"/>
      <c r="H126" s="9" t="str">
        <f>IF(J126&lt;&gt;"Да","",SUMIFS(Остатки!$D$8:$D$37,Остатки!$A$8:$A$37,B126)+SUMIFS($D$8:D126,$B$8:B126,B126,$C$8:C126,"Приход",$J$8:J126,"Да")-SUMIFS($D$8:D126,$B$8:B126,B126,$C$8:C126,"Выдача",$J$8:J126,"Да")+SUMIFS($D$8:D126,$B$8:B126,B126,$C$8:C126,"Возврат",$J$8:J126,"Да"))</f>
        <v/>
      </c>
      <c r="I126" s="1" t="str">
        <f t="shared" si="1"/>
        <v/>
      </c>
      <c r="J126" s="1" t="str">
        <f>IF(COUNTA(A126:G126)=0,"",IF(COUNTIFS(Остатки!$A$8:$A$37,B126)&lt;&gt;1,"Нет",IF(AND(ISNUMBER(A126),A126&gt;=DATE(2000,1,1),A126&lt;=DATE(2100,12,31),OR(C126="Приход",C126="Выдача",C126="Возврат"),ISNUMBER(D126),D126&gt;=0.001,D126&lt;=1000000000,INDEX(Остатки!$B$8:$B$37,MATCH(B126,Остатки!$A$8:$A$37,0))&lt;&gt;"",ISNUMBER(INDEX(Остатки!$D$8:$D$37,MATCH(B126,Остатки!$A$8:$A$37,0))),NOT(ISBLANK(INDEX(Остатки!$D$8:$D$37,MATCH(B126,Остатки!$A$8:$A$37,0))))),"Да","Нет")))</f>
        <v/>
      </c>
    </row>
    <row r="127" spans="1:10" ht="24" customHeight="1">
      <c r="A127" s="10"/>
      <c r="B127" s="6"/>
      <c r="C127" s="6"/>
      <c r="D127" s="8"/>
      <c r="E127" s="6"/>
      <c r="F127" s="6"/>
      <c r="G127" s="6"/>
      <c r="H127" s="9" t="str">
        <f>IF(J127&lt;&gt;"Да","",SUMIFS(Остатки!$D$8:$D$37,Остатки!$A$8:$A$37,B127)+SUMIFS($D$8:D127,$B$8:B127,B127,$C$8:C127,"Приход",$J$8:J127,"Да")-SUMIFS($D$8:D127,$B$8:B127,B127,$C$8:C127,"Выдача",$J$8:J127,"Да")+SUMIFS($D$8:D127,$B$8:B127,B127,$C$8:C127,"Возврат",$J$8:J127,"Да"))</f>
        <v/>
      </c>
      <c r="I127" s="1" t="str">
        <f t="shared" si="1"/>
        <v/>
      </c>
      <c r="J127" s="1" t="str">
        <f>IF(COUNTA(A127:G127)=0,"",IF(COUNTIFS(Остатки!$A$8:$A$37,B127)&lt;&gt;1,"Нет",IF(AND(ISNUMBER(A127),A127&gt;=DATE(2000,1,1),A127&lt;=DATE(2100,12,31),OR(C127="Приход",C127="Выдача",C127="Возврат"),ISNUMBER(D127),D127&gt;=0.001,D127&lt;=1000000000,INDEX(Остатки!$B$8:$B$37,MATCH(B127,Остатки!$A$8:$A$37,0))&lt;&gt;"",ISNUMBER(INDEX(Остатки!$D$8:$D$37,MATCH(B127,Остатки!$A$8:$A$37,0))),NOT(ISBLANK(INDEX(Остатки!$D$8:$D$37,MATCH(B127,Остатки!$A$8:$A$37,0))))),"Да","Нет")))</f>
        <v/>
      </c>
    </row>
    <row r="128" spans="1:10" ht="24" customHeight="1">
      <c r="A128" s="10"/>
      <c r="B128" s="6"/>
      <c r="C128" s="6"/>
      <c r="D128" s="8"/>
      <c r="E128" s="6"/>
      <c r="F128" s="6"/>
      <c r="G128" s="6"/>
      <c r="H128" s="9" t="str">
        <f>IF(J128&lt;&gt;"Да","",SUMIFS(Остатки!$D$8:$D$37,Остатки!$A$8:$A$37,B128)+SUMIFS($D$8:D128,$B$8:B128,B128,$C$8:C128,"Приход",$J$8:J128,"Да")-SUMIFS($D$8:D128,$B$8:B128,B128,$C$8:C128,"Выдача",$J$8:J128,"Да")+SUMIFS($D$8:D128,$B$8:B128,B128,$C$8:C128,"Возврат",$J$8:J128,"Да"))</f>
        <v/>
      </c>
      <c r="I128" s="1" t="str">
        <f t="shared" si="1"/>
        <v/>
      </c>
      <c r="J128" s="1" t="str">
        <f>IF(COUNTA(A128:G128)=0,"",IF(COUNTIFS(Остатки!$A$8:$A$37,B128)&lt;&gt;1,"Нет",IF(AND(ISNUMBER(A128),A128&gt;=DATE(2000,1,1),A128&lt;=DATE(2100,12,31),OR(C128="Приход",C128="Выдача",C128="Возврат"),ISNUMBER(D128),D128&gt;=0.001,D128&lt;=1000000000,INDEX(Остатки!$B$8:$B$37,MATCH(B128,Остатки!$A$8:$A$37,0))&lt;&gt;"",ISNUMBER(INDEX(Остатки!$D$8:$D$37,MATCH(B128,Остатки!$A$8:$A$37,0))),NOT(ISBLANK(INDEX(Остатки!$D$8:$D$37,MATCH(B128,Остатки!$A$8:$A$37,0))))),"Да","Нет")))</f>
        <v/>
      </c>
    </row>
    <row r="129" spans="1:10" ht="24" customHeight="1">
      <c r="A129" s="10"/>
      <c r="B129" s="6"/>
      <c r="C129" s="6"/>
      <c r="D129" s="8"/>
      <c r="E129" s="6"/>
      <c r="F129" s="6"/>
      <c r="G129" s="6"/>
      <c r="H129" s="9" t="str">
        <f>IF(J129&lt;&gt;"Да","",SUMIFS(Остатки!$D$8:$D$37,Остатки!$A$8:$A$37,B129)+SUMIFS($D$8:D129,$B$8:B129,B129,$C$8:C129,"Приход",$J$8:J129,"Да")-SUMIFS($D$8:D129,$B$8:B129,B129,$C$8:C129,"Выдача",$J$8:J129,"Да")+SUMIFS($D$8:D129,$B$8:B129,B129,$C$8:C129,"Возврат",$J$8:J129,"Да"))</f>
        <v/>
      </c>
      <c r="I129" s="1" t="str">
        <f t="shared" si="1"/>
        <v/>
      </c>
      <c r="J129" s="1" t="str">
        <f>IF(COUNTA(A129:G129)=0,"",IF(COUNTIFS(Остатки!$A$8:$A$37,B129)&lt;&gt;1,"Нет",IF(AND(ISNUMBER(A129),A129&gt;=DATE(2000,1,1),A129&lt;=DATE(2100,12,31),OR(C129="Приход",C129="Выдача",C129="Возврат"),ISNUMBER(D129),D129&gt;=0.001,D129&lt;=1000000000,INDEX(Остатки!$B$8:$B$37,MATCH(B129,Остатки!$A$8:$A$37,0))&lt;&gt;"",ISNUMBER(INDEX(Остатки!$D$8:$D$37,MATCH(B129,Остатки!$A$8:$A$37,0))),NOT(ISBLANK(INDEX(Остатки!$D$8:$D$37,MATCH(B129,Остатки!$A$8:$A$37,0))))),"Да","Нет")))</f>
        <v/>
      </c>
    </row>
    <row r="130" spans="1:10" ht="24" customHeight="1">
      <c r="A130" s="10"/>
      <c r="B130" s="6"/>
      <c r="C130" s="6"/>
      <c r="D130" s="8"/>
      <c r="E130" s="6"/>
      <c r="F130" s="6"/>
      <c r="G130" s="6"/>
      <c r="H130" s="9" t="str">
        <f>IF(J130&lt;&gt;"Да","",SUMIFS(Остатки!$D$8:$D$37,Остатки!$A$8:$A$37,B130)+SUMIFS($D$8:D130,$B$8:B130,B130,$C$8:C130,"Приход",$J$8:J130,"Да")-SUMIFS($D$8:D130,$B$8:B130,B130,$C$8:C130,"Выдача",$J$8:J130,"Да")+SUMIFS($D$8:D130,$B$8:B130,B130,$C$8:C130,"Возврат",$J$8:J130,"Да"))</f>
        <v/>
      </c>
      <c r="I130" s="1" t="str">
        <f t="shared" si="1"/>
        <v/>
      </c>
      <c r="J130" s="1" t="str">
        <f>IF(COUNTA(A130:G130)=0,"",IF(COUNTIFS(Остатки!$A$8:$A$37,B130)&lt;&gt;1,"Нет",IF(AND(ISNUMBER(A130),A130&gt;=DATE(2000,1,1),A130&lt;=DATE(2100,12,31),OR(C130="Приход",C130="Выдача",C130="Возврат"),ISNUMBER(D130),D130&gt;=0.001,D130&lt;=1000000000,INDEX(Остатки!$B$8:$B$37,MATCH(B130,Остатки!$A$8:$A$37,0))&lt;&gt;"",ISNUMBER(INDEX(Остатки!$D$8:$D$37,MATCH(B130,Остатки!$A$8:$A$37,0))),NOT(ISBLANK(INDEX(Остатки!$D$8:$D$37,MATCH(B130,Остатки!$A$8:$A$37,0))))),"Да","Нет")))</f>
        <v/>
      </c>
    </row>
    <row r="131" spans="1:10" ht="24" customHeight="1">
      <c r="A131" s="10"/>
      <c r="B131" s="6"/>
      <c r="C131" s="6"/>
      <c r="D131" s="8"/>
      <c r="E131" s="6"/>
      <c r="F131" s="6"/>
      <c r="G131" s="6"/>
      <c r="H131" s="9" t="str">
        <f>IF(J131&lt;&gt;"Да","",SUMIFS(Остатки!$D$8:$D$37,Остатки!$A$8:$A$37,B131)+SUMIFS($D$8:D131,$B$8:B131,B131,$C$8:C131,"Приход",$J$8:J131,"Да")-SUMIFS($D$8:D131,$B$8:B131,B131,$C$8:C131,"Выдача",$J$8:J131,"Да")+SUMIFS($D$8:D131,$B$8:B131,B131,$C$8:C131,"Возврат",$J$8:J131,"Да"))</f>
        <v/>
      </c>
      <c r="I131" s="1" t="str">
        <f t="shared" si="1"/>
        <v/>
      </c>
      <c r="J131" s="1" t="str">
        <f>IF(COUNTA(A131:G131)=0,"",IF(COUNTIFS(Остатки!$A$8:$A$37,B131)&lt;&gt;1,"Нет",IF(AND(ISNUMBER(A131),A131&gt;=DATE(2000,1,1),A131&lt;=DATE(2100,12,31),OR(C131="Приход",C131="Выдача",C131="Возврат"),ISNUMBER(D131),D131&gt;=0.001,D131&lt;=1000000000,INDEX(Остатки!$B$8:$B$37,MATCH(B131,Остатки!$A$8:$A$37,0))&lt;&gt;"",ISNUMBER(INDEX(Остатки!$D$8:$D$37,MATCH(B131,Остатки!$A$8:$A$37,0))),NOT(ISBLANK(INDEX(Остатки!$D$8:$D$37,MATCH(B131,Остатки!$A$8:$A$37,0))))),"Да","Нет")))</f>
        <v/>
      </c>
    </row>
    <row r="132" spans="1:10" ht="24" customHeight="1">
      <c r="A132" s="10"/>
      <c r="B132" s="6"/>
      <c r="C132" s="6"/>
      <c r="D132" s="8"/>
      <c r="E132" s="6"/>
      <c r="F132" s="6"/>
      <c r="G132" s="6"/>
      <c r="H132" s="9" t="str">
        <f>IF(J132&lt;&gt;"Да","",SUMIFS(Остатки!$D$8:$D$37,Остатки!$A$8:$A$37,B132)+SUMIFS($D$8:D132,$B$8:B132,B132,$C$8:C132,"Приход",$J$8:J132,"Да")-SUMIFS($D$8:D132,$B$8:B132,B132,$C$8:C132,"Выдача",$J$8:J132,"Да")+SUMIFS($D$8:D132,$B$8:B132,B132,$C$8:C132,"Возврат",$J$8:J132,"Да"))</f>
        <v/>
      </c>
      <c r="I132" s="1" t="str">
        <f t="shared" si="1"/>
        <v/>
      </c>
      <c r="J132" s="1" t="str">
        <f>IF(COUNTA(A132:G132)=0,"",IF(COUNTIFS(Остатки!$A$8:$A$37,B132)&lt;&gt;1,"Нет",IF(AND(ISNUMBER(A132),A132&gt;=DATE(2000,1,1),A132&lt;=DATE(2100,12,31),OR(C132="Приход",C132="Выдача",C132="Возврат"),ISNUMBER(D132),D132&gt;=0.001,D132&lt;=1000000000,INDEX(Остатки!$B$8:$B$37,MATCH(B132,Остатки!$A$8:$A$37,0))&lt;&gt;"",ISNUMBER(INDEX(Остатки!$D$8:$D$37,MATCH(B132,Остатки!$A$8:$A$37,0))),NOT(ISBLANK(INDEX(Остатки!$D$8:$D$37,MATCH(B132,Остатки!$A$8:$A$37,0))))),"Да","Нет")))</f>
        <v/>
      </c>
    </row>
    <row r="133" spans="1:10" ht="24" customHeight="1">
      <c r="A133" s="10"/>
      <c r="B133" s="6"/>
      <c r="C133" s="6"/>
      <c r="D133" s="8"/>
      <c r="E133" s="6"/>
      <c r="F133" s="6"/>
      <c r="G133" s="6"/>
      <c r="H133" s="9" t="str">
        <f>IF(J133&lt;&gt;"Да","",SUMIFS(Остатки!$D$8:$D$37,Остатки!$A$8:$A$37,B133)+SUMIFS($D$8:D133,$B$8:B133,B133,$C$8:C133,"Приход",$J$8:J133,"Да")-SUMIFS($D$8:D133,$B$8:B133,B133,$C$8:C133,"Выдача",$J$8:J133,"Да")+SUMIFS($D$8:D133,$B$8:B133,B133,$C$8:C133,"Возврат",$J$8:J133,"Да"))</f>
        <v/>
      </c>
      <c r="I133" s="1" t="str">
        <f t="shared" si="1"/>
        <v/>
      </c>
      <c r="J133" s="1" t="str">
        <f>IF(COUNTA(A133:G133)=0,"",IF(COUNTIFS(Остатки!$A$8:$A$37,B133)&lt;&gt;1,"Нет",IF(AND(ISNUMBER(A133),A133&gt;=DATE(2000,1,1),A133&lt;=DATE(2100,12,31),OR(C133="Приход",C133="Выдача",C133="Возврат"),ISNUMBER(D133),D133&gt;=0.001,D133&lt;=1000000000,INDEX(Остатки!$B$8:$B$37,MATCH(B133,Остатки!$A$8:$A$37,0))&lt;&gt;"",ISNUMBER(INDEX(Остатки!$D$8:$D$37,MATCH(B133,Остатки!$A$8:$A$37,0))),NOT(ISBLANK(INDEX(Остатки!$D$8:$D$37,MATCH(B133,Остатки!$A$8:$A$37,0))))),"Да","Нет")))</f>
        <v/>
      </c>
    </row>
    <row r="134" spans="1:10" ht="24" customHeight="1">
      <c r="A134" s="10"/>
      <c r="B134" s="6"/>
      <c r="C134" s="6"/>
      <c r="D134" s="8"/>
      <c r="E134" s="6"/>
      <c r="F134" s="6"/>
      <c r="G134" s="6"/>
      <c r="H134" s="9" t="str">
        <f>IF(J134&lt;&gt;"Да","",SUMIFS(Остатки!$D$8:$D$37,Остатки!$A$8:$A$37,B134)+SUMIFS($D$8:D134,$B$8:B134,B134,$C$8:C134,"Приход",$J$8:J134,"Да")-SUMIFS($D$8:D134,$B$8:B134,B134,$C$8:C134,"Выдача",$J$8:J134,"Да")+SUMIFS($D$8:D134,$B$8:B134,B134,$C$8:C134,"Возврат",$J$8:J134,"Да"))</f>
        <v/>
      </c>
      <c r="I134" s="1" t="str">
        <f t="shared" si="1"/>
        <v/>
      </c>
      <c r="J134" s="1" t="str">
        <f>IF(COUNTA(A134:G134)=0,"",IF(COUNTIFS(Остатки!$A$8:$A$37,B134)&lt;&gt;1,"Нет",IF(AND(ISNUMBER(A134),A134&gt;=DATE(2000,1,1),A134&lt;=DATE(2100,12,31),OR(C134="Приход",C134="Выдача",C134="Возврат"),ISNUMBER(D134),D134&gt;=0.001,D134&lt;=1000000000,INDEX(Остатки!$B$8:$B$37,MATCH(B134,Остатки!$A$8:$A$37,0))&lt;&gt;"",ISNUMBER(INDEX(Остатки!$D$8:$D$37,MATCH(B134,Остатки!$A$8:$A$37,0))),NOT(ISBLANK(INDEX(Остатки!$D$8:$D$37,MATCH(B134,Остатки!$A$8:$A$37,0))))),"Да","Нет")))</f>
        <v/>
      </c>
    </row>
    <row r="135" spans="1:10" ht="24" customHeight="1">
      <c r="A135" s="10"/>
      <c r="B135" s="6"/>
      <c r="C135" s="6"/>
      <c r="D135" s="8"/>
      <c r="E135" s="6"/>
      <c r="F135" s="6"/>
      <c r="G135" s="6"/>
      <c r="H135" s="9" t="str">
        <f>IF(J135&lt;&gt;"Да","",SUMIFS(Остатки!$D$8:$D$37,Остатки!$A$8:$A$37,B135)+SUMIFS($D$8:D135,$B$8:B135,B135,$C$8:C135,"Приход",$J$8:J135,"Да")-SUMIFS($D$8:D135,$B$8:B135,B135,$C$8:C135,"Выдача",$J$8:J135,"Да")+SUMIFS($D$8:D135,$B$8:B135,B135,$C$8:C135,"Возврат",$J$8:J135,"Да"))</f>
        <v/>
      </c>
      <c r="I135" s="1" t="str">
        <f t="shared" si="1"/>
        <v/>
      </c>
      <c r="J135" s="1" t="str">
        <f>IF(COUNTA(A135:G135)=0,"",IF(COUNTIFS(Остатки!$A$8:$A$37,B135)&lt;&gt;1,"Нет",IF(AND(ISNUMBER(A135),A135&gt;=DATE(2000,1,1),A135&lt;=DATE(2100,12,31),OR(C135="Приход",C135="Выдача",C135="Возврат"),ISNUMBER(D135),D135&gt;=0.001,D135&lt;=1000000000,INDEX(Остатки!$B$8:$B$37,MATCH(B135,Остатки!$A$8:$A$37,0))&lt;&gt;"",ISNUMBER(INDEX(Остатки!$D$8:$D$37,MATCH(B135,Остатки!$A$8:$A$37,0))),NOT(ISBLANK(INDEX(Остатки!$D$8:$D$37,MATCH(B135,Остатки!$A$8:$A$37,0))))),"Да","Нет")))</f>
        <v/>
      </c>
    </row>
    <row r="136" spans="1:10" ht="24" customHeight="1">
      <c r="A136" s="10"/>
      <c r="B136" s="6"/>
      <c r="C136" s="6"/>
      <c r="D136" s="8"/>
      <c r="E136" s="6"/>
      <c r="F136" s="6"/>
      <c r="G136" s="6"/>
      <c r="H136" s="9" t="str">
        <f>IF(J136&lt;&gt;"Да","",SUMIFS(Остатки!$D$8:$D$37,Остатки!$A$8:$A$37,B136)+SUMIFS($D$8:D136,$B$8:B136,B136,$C$8:C136,"Приход",$J$8:J136,"Да")-SUMIFS($D$8:D136,$B$8:B136,B136,$C$8:C136,"Выдача",$J$8:J136,"Да")+SUMIFS($D$8:D136,$B$8:B136,B136,$C$8:C136,"Возврат",$J$8:J136,"Да"))</f>
        <v/>
      </c>
      <c r="I136" s="1" t="str">
        <f t="shared" ref="I136:I199" si="2">IF(COUNTA(A136:G136)=0,"",IF(J136&lt;&gt;"Да","Проверьте поля и код",IF(H136&lt;0,"Отрицательный остаток","")))</f>
        <v/>
      </c>
      <c r="J136" s="1" t="str">
        <f>IF(COUNTA(A136:G136)=0,"",IF(COUNTIFS(Остатки!$A$8:$A$37,B136)&lt;&gt;1,"Нет",IF(AND(ISNUMBER(A136),A136&gt;=DATE(2000,1,1),A136&lt;=DATE(2100,12,31),OR(C136="Приход",C136="Выдача",C136="Возврат"),ISNUMBER(D136),D136&gt;=0.001,D136&lt;=1000000000,INDEX(Остатки!$B$8:$B$37,MATCH(B136,Остатки!$A$8:$A$37,0))&lt;&gt;"",ISNUMBER(INDEX(Остатки!$D$8:$D$37,MATCH(B136,Остатки!$A$8:$A$37,0))),NOT(ISBLANK(INDEX(Остатки!$D$8:$D$37,MATCH(B136,Остатки!$A$8:$A$37,0))))),"Да","Нет")))</f>
        <v/>
      </c>
    </row>
    <row r="137" spans="1:10" ht="24" customHeight="1">
      <c r="A137" s="10"/>
      <c r="B137" s="6"/>
      <c r="C137" s="6"/>
      <c r="D137" s="8"/>
      <c r="E137" s="6"/>
      <c r="F137" s="6"/>
      <c r="G137" s="6"/>
      <c r="H137" s="9" t="str">
        <f>IF(J137&lt;&gt;"Да","",SUMIFS(Остатки!$D$8:$D$37,Остатки!$A$8:$A$37,B137)+SUMIFS($D$8:D137,$B$8:B137,B137,$C$8:C137,"Приход",$J$8:J137,"Да")-SUMIFS($D$8:D137,$B$8:B137,B137,$C$8:C137,"Выдача",$J$8:J137,"Да")+SUMIFS($D$8:D137,$B$8:B137,B137,$C$8:C137,"Возврат",$J$8:J137,"Да"))</f>
        <v/>
      </c>
      <c r="I137" s="1" t="str">
        <f t="shared" si="2"/>
        <v/>
      </c>
      <c r="J137" s="1" t="str">
        <f>IF(COUNTA(A137:G137)=0,"",IF(COUNTIFS(Остатки!$A$8:$A$37,B137)&lt;&gt;1,"Нет",IF(AND(ISNUMBER(A137),A137&gt;=DATE(2000,1,1),A137&lt;=DATE(2100,12,31),OR(C137="Приход",C137="Выдача",C137="Возврат"),ISNUMBER(D137),D137&gt;=0.001,D137&lt;=1000000000,INDEX(Остатки!$B$8:$B$37,MATCH(B137,Остатки!$A$8:$A$37,0))&lt;&gt;"",ISNUMBER(INDEX(Остатки!$D$8:$D$37,MATCH(B137,Остатки!$A$8:$A$37,0))),NOT(ISBLANK(INDEX(Остатки!$D$8:$D$37,MATCH(B137,Остатки!$A$8:$A$37,0))))),"Да","Нет")))</f>
        <v/>
      </c>
    </row>
    <row r="138" spans="1:10" ht="24" customHeight="1">
      <c r="A138" s="10"/>
      <c r="B138" s="6"/>
      <c r="C138" s="6"/>
      <c r="D138" s="8"/>
      <c r="E138" s="6"/>
      <c r="F138" s="6"/>
      <c r="G138" s="6"/>
      <c r="H138" s="9" t="str">
        <f>IF(J138&lt;&gt;"Да","",SUMIFS(Остатки!$D$8:$D$37,Остатки!$A$8:$A$37,B138)+SUMIFS($D$8:D138,$B$8:B138,B138,$C$8:C138,"Приход",$J$8:J138,"Да")-SUMIFS($D$8:D138,$B$8:B138,B138,$C$8:C138,"Выдача",$J$8:J138,"Да")+SUMIFS($D$8:D138,$B$8:B138,B138,$C$8:C138,"Возврат",$J$8:J138,"Да"))</f>
        <v/>
      </c>
      <c r="I138" s="1" t="str">
        <f t="shared" si="2"/>
        <v/>
      </c>
      <c r="J138" s="1" t="str">
        <f>IF(COUNTA(A138:G138)=0,"",IF(COUNTIFS(Остатки!$A$8:$A$37,B138)&lt;&gt;1,"Нет",IF(AND(ISNUMBER(A138),A138&gt;=DATE(2000,1,1),A138&lt;=DATE(2100,12,31),OR(C138="Приход",C138="Выдача",C138="Возврат"),ISNUMBER(D138),D138&gt;=0.001,D138&lt;=1000000000,INDEX(Остатки!$B$8:$B$37,MATCH(B138,Остатки!$A$8:$A$37,0))&lt;&gt;"",ISNUMBER(INDEX(Остатки!$D$8:$D$37,MATCH(B138,Остатки!$A$8:$A$37,0))),NOT(ISBLANK(INDEX(Остатки!$D$8:$D$37,MATCH(B138,Остатки!$A$8:$A$37,0))))),"Да","Нет")))</f>
        <v/>
      </c>
    </row>
    <row r="139" spans="1:10" ht="24" customHeight="1">
      <c r="A139" s="10"/>
      <c r="B139" s="6"/>
      <c r="C139" s="6"/>
      <c r="D139" s="8"/>
      <c r="E139" s="6"/>
      <c r="F139" s="6"/>
      <c r="G139" s="6"/>
      <c r="H139" s="9" t="str">
        <f>IF(J139&lt;&gt;"Да","",SUMIFS(Остатки!$D$8:$D$37,Остатки!$A$8:$A$37,B139)+SUMIFS($D$8:D139,$B$8:B139,B139,$C$8:C139,"Приход",$J$8:J139,"Да")-SUMIFS($D$8:D139,$B$8:B139,B139,$C$8:C139,"Выдача",$J$8:J139,"Да")+SUMIFS($D$8:D139,$B$8:B139,B139,$C$8:C139,"Возврат",$J$8:J139,"Да"))</f>
        <v/>
      </c>
      <c r="I139" s="1" t="str">
        <f t="shared" si="2"/>
        <v/>
      </c>
      <c r="J139" s="1" t="str">
        <f>IF(COUNTA(A139:G139)=0,"",IF(COUNTIFS(Остатки!$A$8:$A$37,B139)&lt;&gt;1,"Нет",IF(AND(ISNUMBER(A139),A139&gt;=DATE(2000,1,1),A139&lt;=DATE(2100,12,31),OR(C139="Приход",C139="Выдача",C139="Возврат"),ISNUMBER(D139),D139&gt;=0.001,D139&lt;=1000000000,INDEX(Остатки!$B$8:$B$37,MATCH(B139,Остатки!$A$8:$A$37,0))&lt;&gt;"",ISNUMBER(INDEX(Остатки!$D$8:$D$37,MATCH(B139,Остатки!$A$8:$A$37,0))),NOT(ISBLANK(INDEX(Остатки!$D$8:$D$37,MATCH(B139,Остатки!$A$8:$A$37,0))))),"Да","Нет")))</f>
        <v/>
      </c>
    </row>
    <row r="140" spans="1:10" ht="24" customHeight="1">
      <c r="A140" s="10"/>
      <c r="B140" s="6"/>
      <c r="C140" s="6"/>
      <c r="D140" s="8"/>
      <c r="E140" s="6"/>
      <c r="F140" s="6"/>
      <c r="G140" s="6"/>
      <c r="H140" s="9" t="str">
        <f>IF(J140&lt;&gt;"Да","",SUMIFS(Остатки!$D$8:$D$37,Остатки!$A$8:$A$37,B140)+SUMIFS($D$8:D140,$B$8:B140,B140,$C$8:C140,"Приход",$J$8:J140,"Да")-SUMIFS($D$8:D140,$B$8:B140,B140,$C$8:C140,"Выдача",$J$8:J140,"Да")+SUMIFS($D$8:D140,$B$8:B140,B140,$C$8:C140,"Возврат",$J$8:J140,"Да"))</f>
        <v/>
      </c>
      <c r="I140" s="1" t="str">
        <f t="shared" si="2"/>
        <v/>
      </c>
      <c r="J140" s="1" t="str">
        <f>IF(COUNTA(A140:G140)=0,"",IF(COUNTIFS(Остатки!$A$8:$A$37,B140)&lt;&gt;1,"Нет",IF(AND(ISNUMBER(A140),A140&gt;=DATE(2000,1,1),A140&lt;=DATE(2100,12,31),OR(C140="Приход",C140="Выдача",C140="Возврат"),ISNUMBER(D140),D140&gt;=0.001,D140&lt;=1000000000,INDEX(Остатки!$B$8:$B$37,MATCH(B140,Остатки!$A$8:$A$37,0))&lt;&gt;"",ISNUMBER(INDEX(Остатки!$D$8:$D$37,MATCH(B140,Остатки!$A$8:$A$37,0))),NOT(ISBLANK(INDEX(Остатки!$D$8:$D$37,MATCH(B140,Остатки!$A$8:$A$37,0))))),"Да","Нет")))</f>
        <v/>
      </c>
    </row>
    <row r="141" spans="1:10" ht="24" customHeight="1">
      <c r="A141" s="10"/>
      <c r="B141" s="6"/>
      <c r="C141" s="6"/>
      <c r="D141" s="8"/>
      <c r="E141" s="6"/>
      <c r="F141" s="6"/>
      <c r="G141" s="6"/>
      <c r="H141" s="9" t="str">
        <f>IF(J141&lt;&gt;"Да","",SUMIFS(Остатки!$D$8:$D$37,Остатки!$A$8:$A$37,B141)+SUMIFS($D$8:D141,$B$8:B141,B141,$C$8:C141,"Приход",$J$8:J141,"Да")-SUMIFS($D$8:D141,$B$8:B141,B141,$C$8:C141,"Выдача",$J$8:J141,"Да")+SUMIFS($D$8:D141,$B$8:B141,B141,$C$8:C141,"Возврат",$J$8:J141,"Да"))</f>
        <v/>
      </c>
      <c r="I141" s="1" t="str">
        <f t="shared" si="2"/>
        <v/>
      </c>
      <c r="J141" s="1" t="str">
        <f>IF(COUNTA(A141:G141)=0,"",IF(COUNTIFS(Остатки!$A$8:$A$37,B141)&lt;&gt;1,"Нет",IF(AND(ISNUMBER(A141),A141&gt;=DATE(2000,1,1),A141&lt;=DATE(2100,12,31),OR(C141="Приход",C141="Выдача",C141="Возврат"),ISNUMBER(D141),D141&gt;=0.001,D141&lt;=1000000000,INDEX(Остатки!$B$8:$B$37,MATCH(B141,Остатки!$A$8:$A$37,0))&lt;&gt;"",ISNUMBER(INDEX(Остатки!$D$8:$D$37,MATCH(B141,Остатки!$A$8:$A$37,0))),NOT(ISBLANK(INDEX(Остатки!$D$8:$D$37,MATCH(B141,Остатки!$A$8:$A$37,0))))),"Да","Нет")))</f>
        <v/>
      </c>
    </row>
    <row r="142" spans="1:10" ht="24" customHeight="1">
      <c r="A142" s="10"/>
      <c r="B142" s="6"/>
      <c r="C142" s="6"/>
      <c r="D142" s="8"/>
      <c r="E142" s="6"/>
      <c r="F142" s="6"/>
      <c r="G142" s="6"/>
      <c r="H142" s="9" t="str">
        <f>IF(J142&lt;&gt;"Да","",SUMIFS(Остатки!$D$8:$D$37,Остатки!$A$8:$A$37,B142)+SUMIFS($D$8:D142,$B$8:B142,B142,$C$8:C142,"Приход",$J$8:J142,"Да")-SUMIFS($D$8:D142,$B$8:B142,B142,$C$8:C142,"Выдача",$J$8:J142,"Да")+SUMIFS($D$8:D142,$B$8:B142,B142,$C$8:C142,"Возврат",$J$8:J142,"Да"))</f>
        <v/>
      </c>
      <c r="I142" s="1" t="str">
        <f t="shared" si="2"/>
        <v/>
      </c>
      <c r="J142" s="1" t="str">
        <f>IF(COUNTA(A142:G142)=0,"",IF(COUNTIFS(Остатки!$A$8:$A$37,B142)&lt;&gt;1,"Нет",IF(AND(ISNUMBER(A142),A142&gt;=DATE(2000,1,1),A142&lt;=DATE(2100,12,31),OR(C142="Приход",C142="Выдача",C142="Возврат"),ISNUMBER(D142),D142&gt;=0.001,D142&lt;=1000000000,INDEX(Остатки!$B$8:$B$37,MATCH(B142,Остатки!$A$8:$A$37,0))&lt;&gt;"",ISNUMBER(INDEX(Остатки!$D$8:$D$37,MATCH(B142,Остатки!$A$8:$A$37,0))),NOT(ISBLANK(INDEX(Остатки!$D$8:$D$37,MATCH(B142,Остатки!$A$8:$A$37,0))))),"Да","Нет")))</f>
        <v/>
      </c>
    </row>
    <row r="143" spans="1:10" ht="24" customHeight="1">
      <c r="A143" s="10"/>
      <c r="B143" s="6"/>
      <c r="C143" s="6"/>
      <c r="D143" s="8"/>
      <c r="E143" s="6"/>
      <c r="F143" s="6"/>
      <c r="G143" s="6"/>
      <c r="H143" s="9" t="str">
        <f>IF(J143&lt;&gt;"Да","",SUMIFS(Остатки!$D$8:$D$37,Остатки!$A$8:$A$37,B143)+SUMIFS($D$8:D143,$B$8:B143,B143,$C$8:C143,"Приход",$J$8:J143,"Да")-SUMIFS($D$8:D143,$B$8:B143,B143,$C$8:C143,"Выдача",$J$8:J143,"Да")+SUMIFS($D$8:D143,$B$8:B143,B143,$C$8:C143,"Возврат",$J$8:J143,"Да"))</f>
        <v/>
      </c>
      <c r="I143" s="1" t="str">
        <f t="shared" si="2"/>
        <v/>
      </c>
      <c r="J143" s="1" t="str">
        <f>IF(COUNTA(A143:G143)=0,"",IF(COUNTIFS(Остатки!$A$8:$A$37,B143)&lt;&gt;1,"Нет",IF(AND(ISNUMBER(A143),A143&gt;=DATE(2000,1,1),A143&lt;=DATE(2100,12,31),OR(C143="Приход",C143="Выдача",C143="Возврат"),ISNUMBER(D143),D143&gt;=0.001,D143&lt;=1000000000,INDEX(Остатки!$B$8:$B$37,MATCH(B143,Остатки!$A$8:$A$37,0))&lt;&gt;"",ISNUMBER(INDEX(Остатки!$D$8:$D$37,MATCH(B143,Остатки!$A$8:$A$37,0))),NOT(ISBLANK(INDEX(Остатки!$D$8:$D$37,MATCH(B143,Остатки!$A$8:$A$37,0))))),"Да","Нет")))</f>
        <v/>
      </c>
    </row>
    <row r="144" spans="1:10" ht="24" customHeight="1">
      <c r="A144" s="10"/>
      <c r="B144" s="6"/>
      <c r="C144" s="6"/>
      <c r="D144" s="8"/>
      <c r="E144" s="6"/>
      <c r="F144" s="6"/>
      <c r="G144" s="6"/>
      <c r="H144" s="9" t="str">
        <f>IF(J144&lt;&gt;"Да","",SUMIFS(Остатки!$D$8:$D$37,Остатки!$A$8:$A$37,B144)+SUMIFS($D$8:D144,$B$8:B144,B144,$C$8:C144,"Приход",$J$8:J144,"Да")-SUMIFS($D$8:D144,$B$8:B144,B144,$C$8:C144,"Выдача",$J$8:J144,"Да")+SUMIFS($D$8:D144,$B$8:B144,B144,$C$8:C144,"Возврат",$J$8:J144,"Да"))</f>
        <v/>
      </c>
      <c r="I144" s="1" t="str">
        <f t="shared" si="2"/>
        <v/>
      </c>
      <c r="J144" s="1" t="str">
        <f>IF(COUNTA(A144:G144)=0,"",IF(COUNTIFS(Остатки!$A$8:$A$37,B144)&lt;&gt;1,"Нет",IF(AND(ISNUMBER(A144),A144&gt;=DATE(2000,1,1),A144&lt;=DATE(2100,12,31),OR(C144="Приход",C144="Выдача",C144="Возврат"),ISNUMBER(D144),D144&gt;=0.001,D144&lt;=1000000000,INDEX(Остатки!$B$8:$B$37,MATCH(B144,Остатки!$A$8:$A$37,0))&lt;&gt;"",ISNUMBER(INDEX(Остатки!$D$8:$D$37,MATCH(B144,Остатки!$A$8:$A$37,0))),NOT(ISBLANK(INDEX(Остатки!$D$8:$D$37,MATCH(B144,Остатки!$A$8:$A$37,0))))),"Да","Нет")))</f>
        <v/>
      </c>
    </row>
    <row r="145" spans="1:10" ht="24" customHeight="1">
      <c r="A145" s="10"/>
      <c r="B145" s="6"/>
      <c r="C145" s="6"/>
      <c r="D145" s="8"/>
      <c r="E145" s="6"/>
      <c r="F145" s="6"/>
      <c r="G145" s="6"/>
      <c r="H145" s="9" t="str">
        <f>IF(J145&lt;&gt;"Да","",SUMIFS(Остатки!$D$8:$D$37,Остатки!$A$8:$A$37,B145)+SUMIFS($D$8:D145,$B$8:B145,B145,$C$8:C145,"Приход",$J$8:J145,"Да")-SUMIFS($D$8:D145,$B$8:B145,B145,$C$8:C145,"Выдача",$J$8:J145,"Да")+SUMIFS($D$8:D145,$B$8:B145,B145,$C$8:C145,"Возврат",$J$8:J145,"Да"))</f>
        <v/>
      </c>
      <c r="I145" s="1" t="str">
        <f t="shared" si="2"/>
        <v/>
      </c>
      <c r="J145" s="1" t="str">
        <f>IF(COUNTA(A145:G145)=0,"",IF(COUNTIFS(Остатки!$A$8:$A$37,B145)&lt;&gt;1,"Нет",IF(AND(ISNUMBER(A145),A145&gt;=DATE(2000,1,1),A145&lt;=DATE(2100,12,31),OR(C145="Приход",C145="Выдача",C145="Возврат"),ISNUMBER(D145),D145&gt;=0.001,D145&lt;=1000000000,INDEX(Остатки!$B$8:$B$37,MATCH(B145,Остатки!$A$8:$A$37,0))&lt;&gt;"",ISNUMBER(INDEX(Остатки!$D$8:$D$37,MATCH(B145,Остатки!$A$8:$A$37,0))),NOT(ISBLANK(INDEX(Остатки!$D$8:$D$37,MATCH(B145,Остатки!$A$8:$A$37,0))))),"Да","Нет")))</f>
        <v/>
      </c>
    </row>
    <row r="146" spans="1:10" ht="24" customHeight="1">
      <c r="A146" s="10"/>
      <c r="B146" s="6"/>
      <c r="C146" s="6"/>
      <c r="D146" s="8"/>
      <c r="E146" s="6"/>
      <c r="F146" s="6"/>
      <c r="G146" s="6"/>
      <c r="H146" s="9" t="str">
        <f>IF(J146&lt;&gt;"Да","",SUMIFS(Остатки!$D$8:$D$37,Остатки!$A$8:$A$37,B146)+SUMIFS($D$8:D146,$B$8:B146,B146,$C$8:C146,"Приход",$J$8:J146,"Да")-SUMIFS($D$8:D146,$B$8:B146,B146,$C$8:C146,"Выдача",$J$8:J146,"Да")+SUMIFS($D$8:D146,$B$8:B146,B146,$C$8:C146,"Возврат",$J$8:J146,"Да"))</f>
        <v/>
      </c>
      <c r="I146" s="1" t="str">
        <f t="shared" si="2"/>
        <v/>
      </c>
      <c r="J146" s="1" t="str">
        <f>IF(COUNTA(A146:G146)=0,"",IF(COUNTIFS(Остатки!$A$8:$A$37,B146)&lt;&gt;1,"Нет",IF(AND(ISNUMBER(A146),A146&gt;=DATE(2000,1,1),A146&lt;=DATE(2100,12,31),OR(C146="Приход",C146="Выдача",C146="Возврат"),ISNUMBER(D146),D146&gt;=0.001,D146&lt;=1000000000,INDEX(Остатки!$B$8:$B$37,MATCH(B146,Остатки!$A$8:$A$37,0))&lt;&gt;"",ISNUMBER(INDEX(Остатки!$D$8:$D$37,MATCH(B146,Остатки!$A$8:$A$37,0))),NOT(ISBLANK(INDEX(Остатки!$D$8:$D$37,MATCH(B146,Остатки!$A$8:$A$37,0))))),"Да","Нет")))</f>
        <v/>
      </c>
    </row>
    <row r="147" spans="1:10" ht="24" customHeight="1">
      <c r="A147" s="10"/>
      <c r="B147" s="6"/>
      <c r="C147" s="6"/>
      <c r="D147" s="8"/>
      <c r="E147" s="6"/>
      <c r="F147" s="6"/>
      <c r="G147" s="6"/>
      <c r="H147" s="9" t="str">
        <f>IF(J147&lt;&gt;"Да","",SUMIFS(Остатки!$D$8:$D$37,Остатки!$A$8:$A$37,B147)+SUMIFS($D$8:D147,$B$8:B147,B147,$C$8:C147,"Приход",$J$8:J147,"Да")-SUMIFS($D$8:D147,$B$8:B147,B147,$C$8:C147,"Выдача",$J$8:J147,"Да")+SUMIFS($D$8:D147,$B$8:B147,B147,$C$8:C147,"Возврат",$J$8:J147,"Да"))</f>
        <v/>
      </c>
      <c r="I147" s="1" t="str">
        <f t="shared" si="2"/>
        <v/>
      </c>
      <c r="J147" s="1" t="str">
        <f>IF(COUNTA(A147:G147)=0,"",IF(COUNTIFS(Остатки!$A$8:$A$37,B147)&lt;&gt;1,"Нет",IF(AND(ISNUMBER(A147),A147&gt;=DATE(2000,1,1),A147&lt;=DATE(2100,12,31),OR(C147="Приход",C147="Выдача",C147="Возврат"),ISNUMBER(D147),D147&gt;=0.001,D147&lt;=1000000000,INDEX(Остатки!$B$8:$B$37,MATCH(B147,Остатки!$A$8:$A$37,0))&lt;&gt;"",ISNUMBER(INDEX(Остатки!$D$8:$D$37,MATCH(B147,Остатки!$A$8:$A$37,0))),NOT(ISBLANK(INDEX(Остатки!$D$8:$D$37,MATCH(B147,Остатки!$A$8:$A$37,0))))),"Да","Нет")))</f>
        <v/>
      </c>
    </row>
    <row r="148" spans="1:10" ht="24" customHeight="1">
      <c r="A148" s="10"/>
      <c r="B148" s="6"/>
      <c r="C148" s="6"/>
      <c r="D148" s="8"/>
      <c r="E148" s="6"/>
      <c r="F148" s="6"/>
      <c r="G148" s="6"/>
      <c r="H148" s="9" t="str">
        <f>IF(J148&lt;&gt;"Да","",SUMIFS(Остатки!$D$8:$D$37,Остатки!$A$8:$A$37,B148)+SUMIFS($D$8:D148,$B$8:B148,B148,$C$8:C148,"Приход",$J$8:J148,"Да")-SUMIFS($D$8:D148,$B$8:B148,B148,$C$8:C148,"Выдача",$J$8:J148,"Да")+SUMIFS($D$8:D148,$B$8:B148,B148,$C$8:C148,"Возврат",$J$8:J148,"Да"))</f>
        <v/>
      </c>
      <c r="I148" s="1" t="str">
        <f t="shared" si="2"/>
        <v/>
      </c>
      <c r="J148" s="1" t="str">
        <f>IF(COUNTA(A148:G148)=0,"",IF(COUNTIFS(Остатки!$A$8:$A$37,B148)&lt;&gt;1,"Нет",IF(AND(ISNUMBER(A148),A148&gt;=DATE(2000,1,1),A148&lt;=DATE(2100,12,31),OR(C148="Приход",C148="Выдача",C148="Возврат"),ISNUMBER(D148),D148&gt;=0.001,D148&lt;=1000000000,INDEX(Остатки!$B$8:$B$37,MATCH(B148,Остатки!$A$8:$A$37,0))&lt;&gt;"",ISNUMBER(INDEX(Остатки!$D$8:$D$37,MATCH(B148,Остатки!$A$8:$A$37,0))),NOT(ISBLANK(INDEX(Остатки!$D$8:$D$37,MATCH(B148,Остатки!$A$8:$A$37,0))))),"Да","Нет")))</f>
        <v/>
      </c>
    </row>
    <row r="149" spans="1:10" ht="24" customHeight="1">
      <c r="A149" s="10"/>
      <c r="B149" s="6"/>
      <c r="C149" s="6"/>
      <c r="D149" s="8"/>
      <c r="E149" s="6"/>
      <c r="F149" s="6"/>
      <c r="G149" s="6"/>
      <c r="H149" s="9" t="str">
        <f>IF(J149&lt;&gt;"Да","",SUMIFS(Остатки!$D$8:$D$37,Остатки!$A$8:$A$37,B149)+SUMIFS($D$8:D149,$B$8:B149,B149,$C$8:C149,"Приход",$J$8:J149,"Да")-SUMIFS($D$8:D149,$B$8:B149,B149,$C$8:C149,"Выдача",$J$8:J149,"Да")+SUMIFS($D$8:D149,$B$8:B149,B149,$C$8:C149,"Возврат",$J$8:J149,"Да"))</f>
        <v/>
      </c>
      <c r="I149" s="1" t="str">
        <f t="shared" si="2"/>
        <v/>
      </c>
      <c r="J149" s="1" t="str">
        <f>IF(COUNTA(A149:G149)=0,"",IF(COUNTIFS(Остатки!$A$8:$A$37,B149)&lt;&gt;1,"Нет",IF(AND(ISNUMBER(A149),A149&gt;=DATE(2000,1,1),A149&lt;=DATE(2100,12,31),OR(C149="Приход",C149="Выдача",C149="Возврат"),ISNUMBER(D149),D149&gt;=0.001,D149&lt;=1000000000,INDEX(Остатки!$B$8:$B$37,MATCH(B149,Остатки!$A$8:$A$37,0))&lt;&gt;"",ISNUMBER(INDEX(Остатки!$D$8:$D$37,MATCH(B149,Остатки!$A$8:$A$37,0))),NOT(ISBLANK(INDEX(Остатки!$D$8:$D$37,MATCH(B149,Остатки!$A$8:$A$37,0))))),"Да","Нет")))</f>
        <v/>
      </c>
    </row>
    <row r="150" spans="1:10" ht="24" customHeight="1">
      <c r="A150" s="10"/>
      <c r="B150" s="6"/>
      <c r="C150" s="6"/>
      <c r="D150" s="8"/>
      <c r="E150" s="6"/>
      <c r="F150" s="6"/>
      <c r="G150" s="6"/>
      <c r="H150" s="9" t="str">
        <f>IF(J150&lt;&gt;"Да","",SUMIFS(Остатки!$D$8:$D$37,Остатки!$A$8:$A$37,B150)+SUMIFS($D$8:D150,$B$8:B150,B150,$C$8:C150,"Приход",$J$8:J150,"Да")-SUMIFS($D$8:D150,$B$8:B150,B150,$C$8:C150,"Выдача",$J$8:J150,"Да")+SUMIFS($D$8:D150,$B$8:B150,B150,$C$8:C150,"Возврат",$J$8:J150,"Да"))</f>
        <v/>
      </c>
      <c r="I150" s="1" t="str">
        <f t="shared" si="2"/>
        <v/>
      </c>
      <c r="J150" s="1" t="str">
        <f>IF(COUNTA(A150:G150)=0,"",IF(COUNTIFS(Остатки!$A$8:$A$37,B150)&lt;&gt;1,"Нет",IF(AND(ISNUMBER(A150),A150&gt;=DATE(2000,1,1),A150&lt;=DATE(2100,12,31),OR(C150="Приход",C150="Выдача",C150="Возврат"),ISNUMBER(D150),D150&gt;=0.001,D150&lt;=1000000000,INDEX(Остатки!$B$8:$B$37,MATCH(B150,Остатки!$A$8:$A$37,0))&lt;&gt;"",ISNUMBER(INDEX(Остатки!$D$8:$D$37,MATCH(B150,Остатки!$A$8:$A$37,0))),NOT(ISBLANK(INDEX(Остатки!$D$8:$D$37,MATCH(B150,Остатки!$A$8:$A$37,0))))),"Да","Нет")))</f>
        <v/>
      </c>
    </row>
    <row r="151" spans="1:10" ht="24" customHeight="1">
      <c r="A151" s="10"/>
      <c r="B151" s="6"/>
      <c r="C151" s="6"/>
      <c r="D151" s="8"/>
      <c r="E151" s="6"/>
      <c r="F151" s="6"/>
      <c r="G151" s="6"/>
      <c r="H151" s="9" t="str">
        <f>IF(J151&lt;&gt;"Да","",SUMIFS(Остатки!$D$8:$D$37,Остатки!$A$8:$A$37,B151)+SUMIFS($D$8:D151,$B$8:B151,B151,$C$8:C151,"Приход",$J$8:J151,"Да")-SUMIFS($D$8:D151,$B$8:B151,B151,$C$8:C151,"Выдача",$J$8:J151,"Да")+SUMIFS($D$8:D151,$B$8:B151,B151,$C$8:C151,"Возврат",$J$8:J151,"Да"))</f>
        <v/>
      </c>
      <c r="I151" s="1" t="str">
        <f t="shared" si="2"/>
        <v/>
      </c>
      <c r="J151" s="1" t="str">
        <f>IF(COUNTA(A151:G151)=0,"",IF(COUNTIFS(Остатки!$A$8:$A$37,B151)&lt;&gt;1,"Нет",IF(AND(ISNUMBER(A151),A151&gt;=DATE(2000,1,1),A151&lt;=DATE(2100,12,31),OR(C151="Приход",C151="Выдача",C151="Возврат"),ISNUMBER(D151),D151&gt;=0.001,D151&lt;=1000000000,INDEX(Остатки!$B$8:$B$37,MATCH(B151,Остатки!$A$8:$A$37,0))&lt;&gt;"",ISNUMBER(INDEX(Остатки!$D$8:$D$37,MATCH(B151,Остатки!$A$8:$A$37,0))),NOT(ISBLANK(INDEX(Остатки!$D$8:$D$37,MATCH(B151,Остатки!$A$8:$A$37,0))))),"Да","Нет")))</f>
        <v/>
      </c>
    </row>
    <row r="152" spans="1:10" ht="24" customHeight="1">
      <c r="A152" s="10"/>
      <c r="B152" s="6"/>
      <c r="C152" s="6"/>
      <c r="D152" s="8"/>
      <c r="E152" s="6"/>
      <c r="F152" s="6"/>
      <c r="G152" s="6"/>
      <c r="H152" s="9" t="str">
        <f>IF(J152&lt;&gt;"Да","",SUMIFS(Остатки!$D$8:$D$37,Остатки!$A$8:$A$37,B152)+SUMIFS($D$8:D152,$B$8:B152,B152,$C$8:C152,"Приход",$J$8:J152,"Да")-SUMIFS($D$8:D152,$B$8:B152,B152,$C$8:C152,"Выдача",$J$8:J152,"Да")+SUMIFS($D$8:D152,$B$8:B152,B152,$C$8:C152,"Возврат",$J$8:J152,"Да"))</f>
        <v/>
      </c>
      <c r="I152" s="1" t="str">
        <f t="shared" si="2"/>
        <v/>
      </c>
      <c r="J152" s="1" t="str">
        <f>IF(COUNTA(A152:G152)=0,"",IF(COUNTIFS(Остатки!$A$8:$A$37,B152)&lt;&gt;1,"Нет",IF(AND(ISNUMBER(A152),A152&gt;=DATE(2000,1,1),A152&lt;=DATE(2100,12,31),OR(C152="Приход",C152="Выдача",C152="Возврат"),ISNUMBER(D152),D152&gt;=0.001,D152&lt;=1000000000,INDEX(Остатки!$B$8:$B$37,MATCH(B152,Остатки!$A$8:$A$37,0))&lt;&gt;"",ISNUMBER(INDEX(Остатки!$D$8:$D$37,MATCH(B152,Остатки!$A$8:$A$37,0))),NOT(ISBLANK(INDEX(Остатки!$D$8:$D$37,MATCH(B152,Остатки!$A$8:$A$37,0))))),"Да","Нет")))</f>
        <v/>
      </c>
    </row>
    <row r="153" spans="1:10" ht="24" customHeight="1">
      <c r="A153" s="10"/>
      <c r="B153" s="6"/>
      <c r="C153" s="6"/>
      <c r="D153" s="8"/>
      <c r="E153" s="6"/>
      <c r="F153" s="6"/>
      <c r="G153" s="6"/>
      <c r="H153" s="9" t="str">
        <f>IF(J153&lt;&gt;"Да","",SUMIFS(Остатки!$D$8:$D$37,Остатки!$A$8:$A$37,B153)+SUMIFS($D$8:D153,$B$8:B153,B153,$C$8:C153,"Приход",$J$8:J153,"Да")-SUMIFS($D$8:D153,$B$8:B153,B153,$C$8:C153,"Выдача",$J$8:J153,"Да")+SUMIFS($D$8:D153,$B$8:B153,B153,$C$8:C153,"Возврат",$J$8:J153,"Да"))</f>
        <v/>
      </c>
      <c r="I153" s="1" t="str">
        <f t="shared" si="2"/>
        <v/>
      </c>
      <c r="J153" s="1" t="str">
        <f>IF(COUNTA(A153:G153)=0,"",IF(COUNTIFS(Остатки!$A$8:$A$37,B153)&lt;&gt;1,"Нет",IF(AND(ISNUMBER(A153),A153&gt;=DATE(2000,1,1),A153&lt;=DATE(2100,12,31),OR(C153="Приход",C153="Выдача",C153="Возврат"),ISNUMBER(D153),D153&gt;=0.001,D153&lt;=1000000000,INDEX(Остатки!$B$8:$B$37,MATCH(B153,Остатки!$A$8:$A$37,0))&lt;&gt;"",ISNUMBER(INDEX(Остатки!$D$8:$D$37,MATCH(B153,Остатки!$A$8:$A$37,0))),NOT(ISBLANK(INDEX(Остатки!$D$8:$D$37,MATCH(B153,Остатки!$A$8:$A$37,0))))),"Да","Нет")))</f>
        <v/>
      </c>
    </row>
    <row r="154" spans="1:10" ht="24" customHeight="1">
      <c r="A154" s="10"/>
      <c r="B154" s="6"/>
      <c r="C154" s="6"/>
      <c r="D154" s="8"/>
      <c r="E154" s="6"/>
      <c r="F154" s="6"/>
      <c r="G154" s="6"/>
      <c r="H154" s="9" t="str">
        <f>IF(J154&lt;&gt;"Да","",SUMIFS(Остатки!$D$8:$D$37,Остатки!$A$8:$A$37,B154)+SUMIFS($D$8:D154,$B$8:B154,B154,$C$8:C154,"Приход",$J$8:J154,"Да")-SUMIFS($D$8:D154,$B$8:B154,B154,$C$8:C154,"Выдача",$J$8:J154,"Да")+SUMIFS($D$8:D154,$B$8:B154,B154,$C$8:C154,"Возврат",$J$8:J154,"Да"))</f>
        <v/>
      </c>
      <c r="I154" s="1" t="str">
        <f t="shared" si="2"/>
        <v/>
      </c>
      <c r="J154" s="1" t="str">
        <f>IF(COUNTA(A154:G154)=0,"",IF(COUNTIFS(Остатки!$A$8:$A$37,B154)&lt;&gt;1,"Нет",IF(AND(ISNUMBER(A154),A154&gt;=DATE(2000,1,1),A154&lt;=DATE(2100,12,31),OR(C154="Приход",C154="Выдача",C154="Возврат"),ISNUMBER(D154),D154&gt;=0.001,D154&lt;=1000000000,INDEX(Остатки!$B$8:$B$37,MATCH(B154,Остатки!$A$8:$A$37,0))&lt;&gt;"",ISNUMBER(INDEX(Остатки!$D$8:$D$37,MATCH(B154,Остатки!$A$8:$A$37,0))),NOT(ISBLANK(INDEX(Остатки!$D$8:$D$37,MATCH(B154,Остатки!$A$8:$A$37,0))))),"Да","Нет")))</f>
        <v/>
      </c>
    </row>
    <row r="155" spans="1:10" ht="24" customHeight="1">
      <c r="A155" s="10"/>
      <c r="B155" s="6"/>
      <c r="C155" s="6"/>
      <c r="D155" s="8"/>
      <c r="E155" s="6"/>
      <c r="F155" s="6"/>
      <c r="G155" s="6"/>
      <c r="H155" s="9" t="str">
        <f>IF(J155&lt;&gt;"Да","",SUMIFS(Остатки!$D$8:$D$37,Остатки!$A$8:$A$37,B155)+SUMIFS($D$8:D155,$B$8:B155,B155,$C$8:C155,"Приход",$J$8:J155,"Да")-SUMIFS($D$8:D155,$B$8:B155,B155,$C$8:C155,"Выдача",$J$8:J155,"Да")+SUMIFS($D$8:D155,$B$8:B155,B155,$C$8:C155,"Возврат",$J$8:J155,"Да"))</f>
        <v/>
      </c>
      <c r="I155" s="1" t="str">
        <f t="shared" si="2"/>
        <v/>
      </c>
      <c r="J155" s="1" t="str">
        <f>IF(COUNTA(A155:G155)=0,"",IF(COUNTIFS(Остатки!$A$8:$A$37,B155)&lt;&gt;1,"Нет",IF(AND(ISNUMBER(A155),A155&gt;=DATE(2000,1,1),A155&lt;=DATE(2100,12,31),OR(C155="Приход",C155="Выдача",C155="Возврат"),ISNUMBER(D155),D155&gt;=0.001,D155&lt;=1000000000,INDEX(Остатки!$B$8:$B$37,MATCH(B155,Остатки!$A$8:$A$37,0))&lt;&gt;"",ISNUMBER(INDEX(Остатки!$D$8:$D$37,MATCH(B155,Остатки!$A$8:$A$37,0))),NOT(ISBLANK(INDEX(Остатки!$D$8:$D$37,MATCH(B155,Остатки!$A$8:$A$37,0))))),"Да","Нет")))</f>
        <v/>
      </c>
    </row>
    <row r="156" spans="1:10" ht="24" customHeight="1">
      <c r="A156" s="10"/>
      <c r="B156" s="6"/>
      <c r="C156" s="6"/>
      <c r="D156" s="8"/>
      <c r="E156" s="6"/>
      <c r="F156" s="6"/>
      <c r="G156" s="6"/>
      <c r="H156" s="9" t="str">
        <f>IF(J156&lt;&gt;"Да","",SUMIFS(Остатки!$D$8:$D$37,Остатки!$A$8:$A$37,B156)+SUMIFS($D$8:D156,$B$8:B156,B156,$C$8:C156,"Приход",$J$8:J156,"Да")-SUMIFS($D$8:D156,$B$8:B156,B156,$C$8:C156,"Выдача",$J$8:J156,"Да")+SUMIFS($D$8:D156,$B$8:B156,B156,$C$8:C156,"Возврат",$J$8:J156,"Да"))</f>
        <v/>
      </c>
      <c r="I156" s="1" t="str">
        <f t="shared" si="2"/>
        <v/>
      </c>
      <c r="J156" s="1" t="str">
        <f>IF(COUNTA(A156:G156)=0,"",IF(COUNTIFS(Остатки!$A$8:$A$37,B156)&lt;&gt;1,"Нет",IF(AND(ISNUMBER(A156),A156&gt;=DATE(2000,1,1),A156&lt;=DATE(2100,12,31),OR(C156="Приход",C156="Выдача",C156="Возврат"),ISNUMBER(D156),D156&gt;=0.001,D156&lt;=1000000000,INDEX(Остатки!$B$8:$B$37,MATCH(B156,Остатки!$A$8:$A$37,0))&lt;&gt;"",ISNUMBER(INDEX(Остатки!$D$8:$D$37,MATCH(B156,Остатки!$A$8:$A$37,0))),NOT(ISBLANK(INDEX(Остатки!$D$8:$D$37,MATCH(B156,Остатки!$A$8:$A$37,0))))),"Да","Нет")))</f>
        <v/>
      </c>
    </row>
    <row r="157" spans="1:10" ht="24" customHeight="1">
      <c r="A157" s="10"/>
      <c r="B157" s="6"/>
      <c r="C157" s="6"/>
      <c r="D157" s="8"/>
      <c r="E157" s="6"/>
      <c r="F157" s="6"/>
      <c r="G157" s="6"/>
      <c r="H157" s="9" t="str">
        <f>IF(J157&lt;&gt;"Да","",SUMIFS(Остатки!$D$8:$D$37,Остатки!$A$8:$A$37,B157)+SUMIFS($D$8:D157,$B$8:B157,B157,$C$8:C157,"Приход",$J$8:J157,"Да")-SUMIFS($D$8:D157,$B$8:B157,B157,$C$8:C157,"Выдача",$J$8:J157,"Да")+SUMIFS($D$8:D157,$B$8:B157,B157,$C$8:C157,"Возврат",$J$8:J157,"Да"))</f>
        <v/>
      </c>
      <c r="I157" s="1" t="str">
        <f t="shared" si="2"/>
        <v/>
      </c>
      <c r="J157" s="1" t="str">
        <f>IF(COUNTA(A157:G157)=0,"",IF(COUNTIFS(Остатки!$A$8:$A$37,B157)&lt;&gt;1,"Нет",IF(AND(ISNUMBER(A157),A157&gt;=DATE(2000,1,1),A157&lt;=DATE(2100,12,31),OR(C157="Приход",C157="Выдача",C157="Возврат"),ISNUMBER(D157),D157&gt;=0.001,D157&lt;=1000000000,INDEX(Остатки!$B$8:$B$37,MATCH(B157,Остатки!$A$8:$A$37,0))&lt;&gt;"",ISNUMBER(INDEX(Остатки!$D$8:$D$37,MATCH(B157,Остатки!$A$8:$A$37,0))),NOT(ISBLANK(INDEX(Остатки!$D$8:$D$37,MATCH(B157,Остатки!$A$8:$A$37,0))))),"Да","Нет")))</f>
        <v/>
      </c>
    </row>
    <row r="158" spans="1:10" ht="24" customHeight="1">
      <c r="A158" s="10"/>
      <c r="B158" s="6"/>
      <c r="C158" s="6"/>
      <c r="D158" s="8"/>
      <c r="E158" s="6"/>
      <c r="F158" s="6"/>
      <c r="G158" s="6"/>
      <c r="H158" s="9" t="str">
        <f>IF(J158&lt;&gt;"Да","",SUMIFS(Остатки!$D$8:$D$37,Остатки!$A$8:$A$37,B158)+SUMIFS($D$8:D158,$B$8:B158,B158,$C$8:C158,"Приход",$J$8:J158,"Да")-SUMIFS($D$8:D158,$B$8:B158,B158,$C$8:C158,"Выдача",$J$8:J158,"Да")+SUMIFS($D$8:D158,$B$8:B158,B158,$C$8:C158,"Возврат",$J$8:J158,"Да"))</f>
        <v/>
      </c>
      <c r="I158" s="1" t="str">
        <f t="shared" si="2"/>
        <v/>
      </c>
      <c r="J158" s="1" t="str">
        <f>IF(COUNTA(A158:G158)=0,"",IF(COUNTIFS(Остатки!$A$8:$A$37,B158)&lt;&gt;1,"Нет",IF(AND(ISNUMBER(A158),A158&gt;=DATE(2000,1,1),A158&lt;=DATE(2100,12,31),OR(C158="Приход",C158="Выдача",C158="Возврат"),ISNUMBER(D158),D158&gt;=0.001,D158&lt;=1000000000,INDEX(Остатки!$B$8:$B$37,MATCH(B158,Остатки!$A$8:$A$37,0))&lt;&gt;"",ISNUMBER(INDEX(Остатки!$D$8:$D$37,MATCH(B158,Остатки!$A$8:$A$37,0))),NOT(ISBLANK(INDEX(Остатки!$D$8:$D$37,MATCH(B158,Остатки!$A$8:$A$37,0))))),"Да","Нет")))</f>
        <v/>
      </c>
    </row>
    <row r="159" spans="1:10" ht="24" customHeight="1">
      <c r="A159" s="10"/>
      <c r="B159" s="6"/>
      <c r="C159" s="6"/>
      <c r="D159" s="8"/>
      <c r="E159" s="6"/>
      <c r="F159" s="6"/>
      <c r="G159" s="6"/>
      <c r="H159" s="9" t="str">
        <f>IF(J159&lt;&gt;"Да","",SUMIFS(Остатки!$D$8:$D$37,Остатки!$A$8:$A$37,B159)+SUMIFS($D$8:D159,$B$8:B159,B159,$C$8:C159,"Приход",$J$8:J159,"Да")-SUMIFS($D$8:D159,$B$8:B159,B159,$C$8:C159,"Выдача",$J$8:J159,"Да")+SUMIFS($D$8:D159,$B$8:B159,B159,$C$8:C159,"Возврат",$J$8:J159,"Да"))</f>
        <v/>
      </c>
      <c r="I159" s="1" t="str">
        <f t="shared" si="2"/>
        <v/>
      </c>
      <c r="J159" s="1" t="str">
        <f>IF(COUNTA(A159:G159)=0,"",IF(COUNTIFS(Остатки!$A$8:$A$37,B159)&lt;&gt;1,"Нет",IF(AND(ISNUMBER(A159),A159&gt;=DATE(2000,1,1),A159&lt;=DATE(2100,12,31),OR(C159="Приход",C159="Выдача",C159="Возврат"),ISNUMBER(D159),D159&gt;=0.001,D159&lt;=1000000000,INDEX(Остатки!$B$8:$B$37,MATCH(B159,Остатки!$A$8:$A$37,0))&lt;&gt;"",ISNUMBER(INDEX(Остатки!$D$8:$D$37,MATCH(B159,Остатки!$A$8:$A$37,0))),NOT(ISBLANK(INDEX(Остатки!$D$8:$D$37,MATCH(B159,Остатки!$A$8:$A$37,0))))),"Да","Нет")))</f>
        <v/>
      </c>
    </row>
    <row r="160" spans="1:10" ht="24" customHeight="1">
      <c r="A160" s="10"/>
      <c r="B160" s="6"/>
      <c r="C160" s="6"/>
      <c r="D160" s="8"/>
      <c r="E160" s="6"/>
      <c r="F160" s="6"/>
      <c r="G160" s="6"/>
      <c r="H160" s="9" t="str">
        <f>IF(J160&lt;&gt;"Да","",SUMIFS(Остатки!$D$8:$D$37,Остатки!$A$8:$A$37,B160)+SUMIFS($D$8:D160,$B$8:B160,B160,$C$8:C160,"Приход",$J$8:J160,"Да")-SUMIFS($D$8:D160,$B$8:B160,B160,$C$8:C160,"Выдача",$J$8:J160,"Да")+SUMIFS($D$8:D160,$B$8:B160,B160,$C$8:C160,"Возврат",$J$8:J160,"Да"))</f>
        <v/>
      </c>
      <c r="I160" s="1" t="str">
        <f t="shared" si="2"/>
        <v/>
      </c>
      <c r="J160" s="1" t="str">
        <f>IF(COUNTA(A160:G160)=0,"",IF(COUNTIFS(Остатки!$A$8:$A$37,B160)&lt;&gt;1,"Нет",IF(AND(ISNUMBER(A160),A160&gt;=DATE(2000,1,1),A160&lt;=DATE(2100,12,31),OR(C160="Приход",C160="Выдача",C160="Возврат"),ISNUMBER(D160),D160&gt;=0.001,D160&lt;=1000000000,INDEX(Остатки!$B$8:$B$37,MATCH(B160,Остатки!$A$8:$A$37,0))&lt;&gt;"",ISNUMBER(INDEX(Остатки!$D$8:$D$37,MATCH(B160,Остатки!$A$8:$A$37,0))),NOT(ISBLANK(INDEX(Остатки!$D$8:$D$37,MATCH(B160,Остатки!$A$8:$A$37,0))))),"Да","Нет")))</f>
        <v/>
      </c>
    </row>
    <row r="161" spans="1:10" ht="24" customHeight="1">
      <c r="A161" s="10"/>
      <c r="B161" s="6"/>
      <c r="C161" s="6"/>
      <c r="D161" s="8"/>
      <c r="E161" s="6"/>
      <c r="F161" s="6"/>
      <c r="G161" s="6"/>
      <c r="H161" s="9" t="str">
        <f>IF(J161&lt;&gt;"Да","",SUMIFS(Остатки!$D$8:$D$37,Остатки!$A$8:$A$37,B161)+SUMIFS($D$8:D161,$B$8:B161,B161,$C$8:C161,"Приход",$J$8:J161,"Да")-SUMIFS($D$8:D161,$B$8:B161,B161,$C$8:C161,"Выдача",$J$8:J161,"Да")+SUMIFS($D$8:D161,$B$8:B161,B161,$C$8:C161,"Возврат",$J$8:J161,"Да"))</f>
        <v/>
      </c>
      <c r="I161" s="1" t="str">
        <f t="shared" si="2"/>
        <v/>
      </c>
      <c r="J161" s="1" t="str">
        <f>IF(COUNTA(A161:G161)=0,"",IF(COUNTIFS(Остатки!$A$8:$A$37,B161)&lt;&gt;1,"Нет",IF(AND(ISNUMBER(A161),A161&gt;=DATE(2000,1,1),A161&lt;=DATE(2100,12,31),OR(C161="Приход",C161="Выдача",C161="Возврат"),ISNUMBER(D161),D161&gt;=0.001,D161&lt;=1000000000,INDEX(Остатки!$B$8:$B$37,MATCH(B161,Остатки!$A$8:$A$37,0))&lt;&gt;"",ISNUMBER(INDEX(Остатки!$D$8:$D$37,MATCH(B161,Остатки!$A$8:$A$37,0))),NOT(ISBLANK(INDEX(Остатки!$D$8:$D$37,MATCH(B161,Остатки!$A$8:$A$37,0))))),"Да","Нет")))</f>
        <v/>
      </c>
    </row>
    <row r="162" spans="1:10" ht="24" customHeight="1">
      <c r="A162" s="10"/>
      <c r="B162" s="6"/>
      <c r="C162" s="6"/>
      <c r="D162" s="8"/>
      <c r="E162" s="6"/>
      <c r="F162" s="6"/>
      <c r="G162" s="6"/>
      <c r="H162" s="9" t="str">
        <f>IF(J162&lt;&gt;"Да","",SUMIFS(Остатки!$D$8:$D$37,Остатки!$A$8:$A$37,B162)+SUMIFS($D$8:D162,$B$8:B162,B162,$C$8:C162,"Приход",$J$8:J162,"Да")-SUMIFS($D$8:D162,$B$8:B162,B162,$C$8:C162,"Выдача",$J$8:J162,"Да")+SUMIFS($D$8:D162,$B$8:B162,B162,$C$8:C162,"Возврат",$J$8:J162,"Да"))</f>
        <v/>
      </c>
      <c r="I162" s="1" t="str">
        <f t="shared" si="2"/>
        <v/>
      </c>
      <c r="J162" s="1" t="str">
        <f>IF(COUNTA(A162:G162)=0,"",IF(COUNTIFS(Остатки!$A$8:$A$37,B162)&lt;&gt;1,"Нет",IF(AND(ISNUMBER(A162),A162&gt;=DATE(2000,1,1),A162&lt;=DATE(2100,12,31),OR(C162="Приход",C162="Выдача",C162="Возврат"),ISNUMBER(D162),D162&gt;=0.001,D162&lt;=1000000000,INDEX(Остатки!$B$8:$B$37,MATCH(B162,Остатки!$A$8:$A$37,0))&lt;&gt;"",ISNUMBER(INDEX(Остатки!$D$8:$D$37,MATCH(B162,Остатки!$A$8:$A$37,0))),NOT(ISBLANK(INDEX(Остатки!$D$8:$D$37,MATCH(B162,Остатки!$A$8:$A$37,0))))),"Да","Нет")))</f>
        <v/>
      </c>
    </row>
    <row r="163" spans="1:10" ht="24" customHeight="1">
      <c r="A163" s="10"/>
      <c r="B163" s="6"/>
      <c r="C163" s="6"/>
      <c r="D163" s="8"/>
      <c r="E163" s="6"/>
      <c r="F163" s="6"/>
      <c r="G163" s="6"/>
      <c r="H163" s="9" t="str">
        <f>IF(J163&lt;&gt;"Да","",SUMIFS(Остатки!$D$8:$D$37,Остатки!$A$8:$A$37,B163)+SUMIFS($D$8:D163,$B$8:B163,B163,$C$8:C163,"Приход",$J$8:J163,"Да")-SUMIFS($D$8:D163,$B$8:B163,B163,$C$8:C163,"Выдача",$J$8:J163,"Да")+SUMIFS($D$8:D163,$B$8:B163,B163,$C$8:C163,"Возврат",$J$8:J163,"Да"))</f>
        <v/>
      </c>
      <c r="I163" s="1" t="str">
        <f t="shared" si="2"/>
        <v/>
      </c>
      <c r="J163" s="1" t="str">
        <f>IF(COUNTA(A163:G163)=0,"",IF(COUNTIFS(Остатки!$A$8:$A$37,B163)&lt;&gt;1,"Нет",IF(AND(ISNUMBER(A163),A163&gt;=DATE(2000,1,1),A163&lt;=DATE(2100,12,31),OR(C163="Приход",C163="Выдача",C163="Возврат"),ISNUMBER(D163),D163&gt;=0.001,D163&lt;=1000000000,INDEX(Остатки!$B$8:$B$37,MATCH(B163,Остатки!$A$8:$A$37,0))&lt;&gt;"",ISNUMBER(INDEX(Остатки!$D$8:$D$37,MATCH(B163,Остатки!$A$8:$A$37,0))),NOT(ISBLANK(INDEX(Остатки!$D$8:$D$37,MATCH(B163,Остатки!$A$8:$A$37,0))))),"Да","Нет")))</f>
        <v/>
      </c>
    </row>
    <row r="164" spans="1:10" ht="24" customHeight="1">
      <c r="A164" s="10"/>
      <c r="B164" s="6"/>
      <c r="C164" s="6"/>
      <c r="D164" s="8"/>
      <c r="E164" s="6"/>
      <c r="F164" s="6"/>
      <c r="G164" s="6"/>
      <c r="H164" s="9" t="str">
        <f>IF(J164&lt;&gt;"Да","",SUMIFS(Остатки!$D$8:$D$37,Остатки!$A$8:$A$37,B164)+SUMIFS($D$8:D164,$B$8:B164,B164,$C$8:C164,"Приход",$J$8:J164,"Да")-SUMIFS($D$8:D164,$B$8:B164,B164,$C$8:C164,"Выдача",$J$8:J164,"Да")+SUMIFS($D$8:D164,$B$8:B164,B164,$C$8:C164,"Возврат",$J$8:J164,"Да"))</f>
        <v/>
      </c>
      <c r="I164" s="1" t="str">
        <f t="shared" si="2"/>
        <v/>
      </c>
      <c r="J164" s="1" t="str">
        <f>IF(COUNTA(A164:G164)=0,"",IF(COUNTIFS(Остатки!$A$8:$A$37,B164)&lt;&gt;1,"Нет",IF(AND(ISNUMBER(A164),A164&gt;=DATE(2000,1,1),A164&lt;=DATE(2100,12,31),OR(C164="Приход",C164="Выдача",C164="Возврат"),ISNUMBER(D164),D164&gt;=0.001,D164&lt;=1000000000,INDEX(Остатки!$B$8:$B$37,MATCH(B164,Остатки!$A$8:$A$37,0))&lt;&gt;"",ISNUMBER(INDEX(Остатки!$D$8:$D$37,MATCH(B164,Остатки!$A$8:$A$37,0))),NOT(ISBLANK(INDEX(Остатки!$D$8:$D$37,MATCH(B164,Остатки!$A$8:$A$37,0))))),"Да","Нет")))</f>
        <v/>
      </c>
    </row>
    <row r="165" spans="1:10" ht="24" customHeight="1">
      <c r="A165" s="10"/>
      <c r="B165" s="6"/>
      <c r="C165" s="6"/>
      <c r="D165" s="8"/>
      <c r="E165" s="6"/>
      <c r="F165" s="6"/>
      <c r="G165" s="6"/>
      <c r="H165" s="9" t="str">
        <f>IF(J165&lt;&gt;"Да","",SUMIFS(Остатки!$D$8:$D$37,Остатки!$A$8:$A$37,B165)+SUMIFS($D$8:D165,$B$8:B165,B165,$C$8:C165,"Приход",$J$8:J165,"Да")-SUMIFS($D$8:D165,$B$8:B165,B165,$C$8:C165,"Выдача",$J$8:J165,"Да")+SUMIFS($D$8:D165,$B$8:B165,B165,$C$8:C165,"Возврат",$J$8:J165,"Да"))</f>
        <v/>
      </c>
      <c r="I165" s="1" t="str">
        <f t="shared" si="2"/>
        <v/>
      </c>
      <c r="J165" s="1" t="str">
        <f>IF(COUNTA(A165:G165)=0,"",IF(COUNTIFS(Остатки!$A$8:$A$37,B165)&lt;&gt;1,"Нет",IF(AND(ISNUMBER(A165),A165&gt;=DATE(2000,1,1),A165&lt;=DATE(2100,12,31),OR(C165="Приход",C165="Выдача",C165="Возврат"),ISNUMBER(D165),D165&gt;=0.001,D165&lt;=1000000000,INDEX(Остатки!$B$8:$B$37,MATCH(B165,Остатки!$A$8:$A$37,0))&lt;&gt;"",ISNUMBER(INDEX(Остатки!$D$8:$D$37,MATCH(B165,Остатки!$A$8:$A$37,0))),NOT(ISBLANK(INDEX(Остатки!$D$8:$D$37,MATCH(B165,Остатки!$A$8:$A$37,0))))),"Да","Нет")))</f>
        <v/>
      </c>
    </row>
    <row r="166" spans="1:10" ht="24" customHeight="1">
      <c r="A166" s="10"/>
      <c r="B166" s="6"/>
      <c r="C166" s="6"/>
      <c r="D166" s="8"/>
      <c r="E166" s="6"/>
      <c r="F166" s="6"/>
      <c r="G166" s="6"/>
      <c r="H166" s="9" t="str">
        <f>IF(J166&lt;&gt;"Да","",SUMIFS(Остатки!$D$8:$D$37,Остатки!$A$8:$A$37,B166)+SUMIFS($D$8:D166,$B$8:B166,B166,$C$8:C166,"Приход",$J$8:J166,"Да")-SUMIFS($D$8:D166,$B$8:B166,B166,$C$8:C166,"Выдача",$J$8:J166,"Да")+SUMIFS($D$8:D166,$B$8:B166,B166,$C$8:C166,"Возврат",$J$8:J166,"Да"))</f>
        <v/>
      </c>
      <c r="I166" s="1" t="str">
        <f t="shared" si="2"/>
        <v/>
      </c>
      <c r="J166" s="1" t="str">
        <f>IF(COUNTA(A166:G166)=0,"",IF(COUNTIFS(Остатки!$A$8:$A$37,B166)&lt;&gt;1,"Нет",IF(AND(ISNUMBER(A166),A166&gt;=DATE(2000,1,1),A166&lt;=DATE(2100,12,31),OR(C166="Приход",C166="Выдача",C166="Возврат"),ISNUMBER(D166),D166&gt;=0.001,D166&lt;=1000000000,INDEX(Остатки!$B$8:$B$37,MATCH(B166,Остатки!$A$8:$A$37,0))&lt;&gt;"",ISNUMBER(INDEX(Остатки!$D$8:$D$37,MATCH(B166,Остатки!$A$8:$A$37,0))),NOT(ISBLANK(INDEX(Остатки!$D$8:$D$37,MATCH(B166,Остатки!$A$8:$A$37,0))))),"Да","Нет")))</f>
        <v/>
      </c>
    </row>
    <row r="167" spans="1:10" ht="24" customHeight="1">
      <c r="A167" s="10"/>
      <c r="B167" s="6"/>
      <c r="C167" s="6"/>
      <c r="D167" s="8"/>
      <c r="E167" s="6"/>
      <c r="F167" s="6"/>
      <c r="G167" s="6"/>
      <c r="H167" s="9" t="str">
        <f>IF(J167&lt;&gt;"Да","",SUMIFS(Остатки!$D$8:$D$37,Остатки!$A$8:$A$37,B167)+SUMIFS($D$8:D167,$B$8:B167,B167,$C$8:C167,"Приход",$J$8:J167,"Да")-SUMIFS($D$8:D167,$B$8:B167,B167,$C$8:C167,"Выдача",$J$8:J167,"Да")+SUMIFS($D$8:D167,$B$8:B167,B167,$C$8:C167,"Возврат",$J$8:J167,"Да"))</f>
        <v/>
      </c>
      <c r="I167" s="1" t="str">
        <f t="shared" si="2"/>
        <v/>
      </c>
      <c r="J167" s="1" t="str">
        <f>IF(COUNTA(A167:G167)=0,"",IF(COUNTIFS(Остатки!$A$8:$A$37,B167)&lt;&gt;1,"Нет",IF(AND(ISNUMBER(A167),A167&gt;=DATE(2000,1,1),A167&lt;=DATE(2100,12,31),OR(C167="Приход",C167="Выдача",C167="Возврат"),ISNUMBER(D167),D167&gt;=0.001,D167&lt;=1000000000,INDEX(Остатки!$B$8:$B$37,MATCH(B167,Остатки!$A$8:$A$37,0))&lt;&gt;"",ISNUMBER(INDEX(Остатки!$D$8:$D$37,MATCH(B167,Остатки!$A$8:$A$37,0))),NOT(ISBLANK(INDEX(Остатки!$D$8:$D$37,MATCH(B167,Остатки!$A$8:$A$37,0))))),"Да","Нет")))</f>
        <v/>
      </c>
    </row>
    <row r="168" spans="1:10" ht="24" customHeight="1">
      <c r="A168" s="10"/>
      <c r="B168" s="6"/>
      <c r="C168" s="6"/>
      <c r="D168" s="8"/>
      <c r="E168" s="6"/>
      <c r="F168" s="6"/>
      <c r="G168" s="6"/>
      <c r="H168" s="9" t="str">
        <f>IF(J168&lt;&gt;"Да","",SUMIFS(Остатки!$D$8:$D$37,Остатки!$A$8:$A$37,B168)+SUMIFS($D$8:D168,$B$8:B168,B168,$C$8:C168,"Приход",$J$8:J168,"Да")-SUMIFS($D$8:D168,$B$8:B168,B168,$C$8:C168,"Выдача",$J$8:J168,"Да")+SUMIFS($D$8:D168,$B$8:B168,B168,$C$8:C168,"Возврат",$J$8:J168,"Да"))</f>
        <v/>
      </c>
      <c r="I168" s="1" t="str">
        <f t="shared" si="2"/>
        <v/>
      </c>
      <c r="J168" s="1" t="str">
        <f>IF(COUNTA(A168:G168)=0,"",IF(COUNTIFS(Остатки!$A$8:$A$37,B168)&lt;&gt;1,"Нет",IF(AND(ISNUMBER(A168),A168&gt;=DATE(2000,1,1),A168&lt;=DATE(2100,12,31),OR(C168="Приход",C168="Выдача",C168="Возврат"),ISNUMBER(D168),D168&gt;=0.001,D168&lt;=1000000000,INDEX(Остатки!$B$8:$B$37,MATCH(B168,Остатки!$A$8:$A$37,0))&lt;&gt;"",ISNUMBER(INDEX(Остатки!$D$8:$D$37,MATCH(B168,Остатки!$A$8:$A$37,0))),NOT(ISBLANK(INDEX(Остатки!$D$8:$D$37,MATCH(B168,Остатки!$A$8:$A$37,0))))),"Да","Нет")))</f>
        <v/>
      </c>
    </row>
    <row r="169" spans="1:10" ht="24" customHeight="1">
      <c r="A169" s="10"/>
      <c r="B169" s="6"/>
      <c r="C169" s="6"/>
      <c r="D169" s="8"/>
      <c r="E169" s="6"/>
      <c r="F169" s="6"/>
      <c r="G169" s="6"/>
      <c r="H169" s="9" t="str">
        <f>IF(J169&lt;&gt;"Да","",SUMIFS(Остатки!$D$8:$D$37,Остатки!$A$8:$A$37,B169)+SUMIFS($D$8:D169,$B$8:B169,B169,$C$8:C169,"Приход",$J$8:J169,"Да")-SUMIFS($D$8:D169,$B$8:B169,B169,$C$8:C169,"Выдача",$J$8:J169,"Да")+SUMIFS($D$8:D169,$B$8:B169,B169,$C$8:C169,"Возврат",$J$8:J169,"Да"))</f>
        <v/>
      </c>
      <c r="I169" s="1" t="str">
        <f t="shared" si="2"/>
        <v/>
      </c>
      <c r="J169" s="1" t="str">
        <f>IF(COUNTA(A169:G169)=0,"",IF(COUNTIFS(Остатки!$A$8:$A$37,B169)&lt;&gt;1,"Нет",IF(AND(ISNUMBER(A169),A169&gt;=DATE(2000,1,1),A169&lt;=DATE(2100,12,31),OR(C169="Приход",C169="Выдача",C169="Возврат"),ISNUMBER(D169),D169&gt;=0.001,D169&lt;=1000000000,INDEX(Остатки!$B$8:$B$37,MATCH(B169,Остатки!$A$8:$A$37,0))&lt;&gt;"",ISNUMBER(INDEX(Остатки!$D$8:$D$37,MATCH(B169,Остатки!$A$8:$A$37,0))),NOT(ISBLANK(INDEX(Остатки!$D$8:$D$37,MATCH(B169,Остатки!$A$8:$A$37,0))))),"Да","Нет")))</f>
        <v/>
      </c>
    </row>
    <row r="170" spans="1:10" ht="24" customHeight="1">
      <c r="A170" s="10"/>
      <c r="B170" s="6"/>
      <c r="C170" s="6"/>
      <c r="D170" s="8"/>
      <c r="E170" s="6"/>
      <c r="F170" s="6"/>
      <c r="G170" s="6"/>
      <c r="H170" s="9" t="str">
        <f>IF(J170&lt;&gt;"Да","",SUMIFS(Остатки!$D$8:$D$37,Остатки!$A$8:$A$37,B170)+SUMIFS($D$8:D170,$B$8:B170,B170,$C$8:C170,"Приход",$J$8:J170,"Да")-SUMIFS($D$8:D170,$B$8:B170,B170,$C$8:C170,"Выдача",$J$8:J170,"Да")+SUMIFS($D$8:D170,$B$8:B170,B170,$C$8:C170,"Возврат",$J$8:J170,"Да"))</f>
        <v/>
      </c>
      <c r="I170" s="1" t="str">
        <f t="shared" si="2"/>
        <v/>
      </c>
      <c r="J170" s="1" t="str">
        <f>IF(COUNTA(A170:G170)=0,"",IF(COUNTIFS(Остатки!$A$8:$A$37,B170)&lt;&gt;1,"Нет",IF(AND(ISNUMBER(A170),A170&gt;=DATE(2000,1,1),A170&lt;=DATE(2100,12,31),OR(C170="Приход",C170="Выдача",C170="Возврат"),ISNUMBER(D170),D170&gt;=0.001,D170&lt;=1000000000,INDEX(Остатки!$B$8:$B$37,MATCH(B170,Остатки!$A$8:$A$37,0))&lt;&gt;"",ISNUMBER(INDEX(Остатки!$D$8:$D$37,MATCH(B170,Остатки!$A$8:$A$37,0))),NOT(ISBLANK(INDEX(Остатки!$D$8:$D$37,MATCH(B170,Остатки!$A$8:$A$37,0))))),"Да","Нет")))</f>
        <v/>
      </c>
    </row>
    <row r="171" spans="1:10" ht="24" customHeight="1">
      <c r="A171" s="10"/>
      <c r="B171" s="6"/>
      <c r="C171" s="6"/>
      <c r="D171" s="8"/>
      <c r="E171" s="6"/>
      <c r="F171" s="6"/>
      <c r="G171" s="6"/>
      <c r="H171" s="9" t="str">
        <f>IF(J171&lt;&gt;"Да","",SUMIFS(Остатки!$D$8:$D$37,Остатки!$A$8:$A$37,B171)+SUMIFS($D$8:D171,$B$8:B171,B171,$C$8:C171,"Приход",$J$8:J171,"Да")-SUMIFS($D$8:D171,$B$8:B171,B171,$C$8:C171,"Выдача",$J$8:J171,"Да")+SUMIFS($D$8:D171,$B$8:B171,B171,$C$8:C171,"Возврат",$J$8:J171,"Да"))</f>
        <v/>
      </c>
      <c r="I171" s="1" t="str">
        <f t="shared" si="2"/>
        <v/>
      </c>
      <c r="J171" s="1" t="str">
        <f>IF(COUNTA(A171:G171)=0,"",IF(COUNTIFS(Остатки!$A$8:$A$37,B171)&lt;&gt;1,"Нет",IF(AND(ISNUMBER(A171),A171&gt;=DATE(2000,1,1),A171&lt;=DATE(2100,12,31),OR(C171="Приход",C171="Выдача",C171="Возврат"),ISNUMBER(D171),D171&gt;=0.001,D171&lt;=1000000000,INDEX(Остатки!$B$8:$B$37,MATCH(B171,Остатки!$A$8:$A$37,0))&lt;&gt;"",ISNUMBER(INDEX(Остатки!$D$8:$D$37,MATCH(B171,Остатки!$A$8:$A$37,0))),NOT(ISBLANK(INDEX(Остатки!$D$8:$D$37,MATCH(B171,Остатки!$A$8:$A$37,0))))),"Да","Нет")))</f>
        <v/>
      </c>
    </row>
    <row r="172" spans="1:10" ht="24" customHeight="1">
      <c r="A172" s="10"/>
      <c r="B172" s="6"/>
      <c r="C172" s="6"/>
      <c r="D172" s="8"/>
      <c r="E172" s="6"/>
      <c r="F172" s="6"/>
      <c r="G172" s="6"/>
      <c r="H172" s="9" t="str">
        <f>IF(J172&lt;&gt;"Да","",SUMIFS(Остатки!$D$8:$D$37,Остатки!$A$8:$A$37,B172)+SUMIFS($D$8:D172,$B$8:B172,B172,$C$8:C172,"Приход",$J$8:J172,"Да")-SUMIFS($D$8:D172,$B$8:B172,B172,$C$8:C172,"Выдача",$J$8:J172,"Да")+SUMIFS($D$8:D172,$B$8:B172,B172,$C$8:C172,"Возврат",$J$8:J172,"Да"))</f>
        <v/>
      </c>
      <c r="I172" s="1" t="str">
        <f t="shared" si="2"/>
        <v/>
      </c>
      <c r="J172" s="1" t="str">
        <f>IF(COUNTA(A172:G172)=0,"",IF(COUNTIFS(Остатки!$A$8:$A$37,B172)&lt;&gt;1,"Нет",IF(AND(ISNUMBER(A172),A172&gt;=DATE(2000,1,1),A172&lt;=DATE(2100,12,31),OR(C172="Приход",C172="Выдача",C172="Возврат"),ISNUMBER(D172),D172&gt;=0.001,D172&lt;=1000000000,INDEX(Остатки!$B$8:$B$37,MATCH(B172,Остатки!$A$8:$A$37,0))&lt;&gt;"",ISNUMBER(INDEX(Остатки!$D$8:$D$37,MATCH(B172,Остатки!$A$8:$A$37,0))),NOT(ISBLANK(INDEX(Остатки!$D$8:$D$37,MATCH(B172,Остатки!$A$8:$A$37,0))))),"Да","Нет")))</f>
        <v/>
      </c>
    </row>
    <row r="173" spans="1:10" ht="24" customHeight="1">
      <c r="A173" s="10"/>
      <c r="B173" s="6"/>
      <c r="C173" s="6"/>
      <c r="D173" s="8"/>
      <c r="E173" s="6"/>
      <c r="F173" s="6"/>
      <c r="G173" s="6"/>
      <c r="H173" s="9" t="str">
        <f>IF(J173&lt;&gt;"Да","",SUMIFS(Остатки!$D$8:$D$37,Остатки!$A$8:$A$37,B173)+SUMIFS($D$8:D173,$B$8:B173,B173,$C$8:C173,"Приход",$J$8:J173,"Да")-SUMIFS($D$8:D173,$B$8:B173,B173,$C$8:C173,"Выдача",$J$8:J173,"Да")+SUMIFS($D$8:D173,$B$8:B173,B173,$C$8:C173,"Возврат",$J$8:J173,"Да"))</f>
        <v/>
      </c>
      <c r="I173" s="1" t="str">
        <f t="shared" si="2"/>
        <v/>
      </c>
      <c r="J173" s="1" t="str">
        <f>IF(COUNTA(A173:G173)=0,"",IF(COUNTIFS(Остатки!$A$8:$A$37,B173)&lt;&gt;1,"Нет",IF(AND(ISNUMBER(A173),A173&gt;=DATE(2000,1,1),A173&lt;=DATE(2100,12,31),OR(C173="Приход",C173="Выдача",C173="Возврат"),ISNUMBER(D173),D173&gt;=0.001,D173&lt;=1000000000,INDEX(Остатки!$B$8:$B$37,MATCH(B173,Остатки!$A$8:$A$37,0))&lt;&gt;"",ISNUMBER(INDEX(Остатки!$D$8:$D$37,MATCH(B173,Остатки!$A$8:$A$37,0))),NOT(ISBLANK(INDEX(Остатки!$D$8:$D$37,MATCH(B173,Остатки!$A$8:$A$37,0))))),"Да","Нет")))</f>
        <v/>
      </c>
    </row>
    <row r="174" spans="1:10" ht="24" customHeight="1">
      <c r="A174" s="10"/>
      <c r="B174" s="6"/>
      <c r="C174" s="6"/>
      <c r="D174" s="8"/>
      <c r="E174" s="6"/>
      <c r="F174" s="6"/>
      <c r="G174" s="6"/>
      <c r="H174" s="9" t="str">
        <f>IF(J174&lt;&gt;"Да","",SUMIFS(Остатки!$D$8:$D$37,Остатки!$A$8:$A$37,B174)+SUMIFS($D$8:D174,$B$8:B174,B174,$C$8:C174,"Приход",$J$8:J174,"Да")-SUMIFS($D$8:D174,$B$8:B174,B174,$C$8:C174,"Выдача",$J$8:J174,"Да")+SUMIFS($D$8:D174,$B$8:B174,B174,$C$8:C174,"Возврат",$J$8:J174,"Да"))</f>
        <v/>
      </c>
      <c r="I174" s="1" t="str">
        <f t="shared" si="2"/>
        <v/>
      </c>
      <c r="J174" s="1" t="str">
        <f>IF(COUNTA(A174:G174)=0,"",IF(COUNTIFS(Остатки!$A$8:$A$37,B174)&lt;&gt;1,"Нет",IF(AND(ISNUMBER(A174),A174&gt;=DATE(2000,1,1),A174&lt;=DATE(2100,12,31),OR(C174="Приход",C174="Выдача",C174="Возврат"),ISNUMBER(D174),D174&gt;=0.001,D174&lt;=1000000000,INDEX(Остатки!$B$8:$B$37,MATCH(B174,Остатки!$A$8:$A$37,0))&lt;&gt;"",ISNUMBER(INDEX(Остатки!$D$8:$D$37,MATCH(B174,Остатки!$A$8:$A$37,0))),NOT(ISBLANK(INDEX(Остатки!$D$8:$D$37,MATCH(B174,Остатки!$A$8:$A$37,0))))),"Да","Нет")))</f>
        <v/>
      </c>
    </row>
    <row r="175" spans="1:10" ht="24" customHeight="1">
      <c r="A175" s="10"/>
      <c r="B175" s="6"/>
      <c r="C175" s="6"/>
      <c r="D175" s="8"/>
      <c r="E175" s="6"/>
      <c r="F175" s="6"/>
      <c r="G175" s="6"/>
      <c r="H175" s="9" t="str">
        <f>IF(J175&lt;&gt;"Да","",SUMIFS(Остатки!$D$8:$D$37,Остатки!$A$8:$A$37,B175)+SUMIFS($D$8:D175,$B$8:B175,B175,$C$8:C175,"Приход",$J$8:J175,"Да")-SUMIFS($D$8:D175,$B$8:B175,B175,$C$8:C175,"Выдача",$J$8:J175,"Да")+SUMIFS($D$8:D175,$B$8:B175,B175,$C$8:C175,"Возврат",$J$8:J175,"Да"))</f>
        <v/>
      </c>
      <c r="I175" s="1" t="str">
        <f t="shared" si="2"/>
        <v/>
      </c>
      <c r="J175" s="1" t="str">
        <f>IF(COUNTA(A175:G175)=0,"",IF(COUNTIFS(Остатки!$A$8:$A$37,B175)&lt;&gt;1,"Нет",IF(AND(ISNUMBER(A175),A175&gt;=DATE(2000,1,1),A175&lt;=DATE(2100,12,31),OR(C175="Приход",C175="Выдача",C175="Возврат"),ISNUMBER(D175),D175&gt;=0.001,D175&lt;=1000000000,INDEX(Остатки!$B$8:$B$37,MATCH(B175,Остатки!$A$8:$A$37,0))&lt;&gt;"",ISNUMBER(INDEX(Остатки!$D$8:$D$37,MATCH(B175,Остатки!$A$8:$A$37,0))),NOT(ISBLANK(INDEX(Остатки!$D$8:$D$37,MATCH(B175,Остатки!$A$8:$A$37,0))))),"Да","Нет")))</f>
        <v/>
      </c>
    </row>
    <row r="176" spans="1:10" ht="24" customHeight="1">
      <c r="A176" s="10"/>
      <c r="B176" s="6"/>
      <c r="C176" s="6"/>
      <c r="D176" s="8"/>
      <c r="E176" s="6"/>
      <c r="F176" s="6"/>
      <c r="G176" s="6"/>
      <c r="H176" s="9" t="str">
        <f>IF(J176&lt;&gt;"Да","",SUMIFS(Остатки!$D$8:$D$37,Остатки!$A$8:$A$37,B176)+SUMIFS($D$8:D176,$B$8:B176,B176,$C$8:C176,"Приход",$J$8:J176,"Да")-SUMIFS($D$8:D176,$B$8:B176,B176,$C$8:C176,"Выдача",$J$8:J176,"Да")+SUMIFS($D$8:D176,$B$8:B176,B176,$C$8:C176,"Возврат",$J$8:J176,"Да"))</f>
        <v/>
      </c>
      <c r="I176" s="1" t="str">
        <f t="shared" si="2"/>
        <v/>
      </c>
      <c r="J176" s="1" t="str">
        <f>IF(COUNTA(A176:G176)=0,"",IF(COUNTIFS(Остатки!$A$8:$A$37,B176)&lt;&gt;1,"Нет",IF(AND(ISNUMBER(A176),A176&gt;=DATE(2000,1,1),A176&lt;=DATE(2100,12,31),OR(C176="Приход",C176="Выдача",C176="Возврат"),ISNUMBER(D176),D176&gt;=0.001,D176&lt;=1000000000,INDEX(Остатки!$B$8:$B$37,MATCH(B176,Остатки!$A$8:$A$37,0))&lt;&gt;"",ISNUMBER(INDEX(Остатки!$D$8:$D$37,MATCH(B176,Остатки!$A$8:$A$37,0))),NOT(ISBLANK(INDEX(Остатки!$D$8:$D$37,MATCH(B176,Остатки!$A$8:$A$37,0))))),"Да","Нет")))</f>
        <v/>
      </c>
    </row>
    <row r="177" spans="1:10" ht="24" customHeight="1">
      <c r="A177" s="10"/>
      <c r="B177" s="6"/>
      <c r="C177" s="6"/>
      <c r="D177" s="8"/>
      <c r="E177" s="6"/>
      <c r="F177" s="6"/>
      <c r="G177" s="6"/>
      <c r="H177" s="9" t="str">
        <f>IF(J177&lt;&gt;"Да","",SUMIFS(Остатки!$D$8:$D$37,Остатки!$A$8:$A$37,B177)+SUMIFS($D$8:D177,$B$8:B177,B177,$C$8:C177,"Приход",$J$8:J177,"Да")-SUMIFS($D$8:D177,$B$8:B177,B177,$C$8:C177,"Выдача",$J$8:J177,"Да")+SUMIFS($D$8:D177,$B$8:B177,B177,$C$8:C177,"Возврат",$J$8:J177,"Да"))</f>
        <v/>
      </c>
      <c r="I177" s="1" t="str">
        <f t="shared" si="2"/>
        <v/>
      </c>
      <c r="J177" s="1" t="str">
        <f>IF(COUNTA(A177:G177)=0,"",IF(COUNTIFS(Остатки!$A$8:$A$37,B177)&lt;&gt;1,"Нет",IF(AND(ISNUMBER(A177),A177&gt;=DATE(2000,1,1),A177&lt;=DATE(2100,12,31),OR(C177="Приход",C177="Выдача",C177="Возврат"),ISNUMBER(D177),D177&gt;=0.001,D177&lt;=1000000000,INDEX(Остатки!$B$8:$B$37,MATCH(B177,Остатки!$A$8:$A$37,0))&lt;&gt;"",ISNUMBER(INDEX(Остатки!$D$8:$D$37,MATCH(B177,Остатки!$A$8:$A$37,0))),NOT(ISBLANK(INDEX(Остатки!$D$8:$D$37,MATCH(B177,Остатки!$A$8:$A$37,0))))),"Да","Нет")))</f>
        <v/>
      </c>
    </row>
    <row r="178" spans="1:10" ht="24" customHeight="1">
      <c r="A178" s="10"/>
      <c r="B178" s="6"/>
      <c r="C178" s="6"/>
      <c r="D178" s="8"/>
      <c r="E178" s="6"/>
      <c r="F178" s="6"/>
      <c r="G178" s="6"/>
      <c r="H178" s="9" t="str">
        <f>IF(J178&lt;&gt;"Да","",SUMIFS(Остатки!$D$8:$D$37,Остатки!$A$8:$A$37,B178)+SUMIFS($D$8:D178,$B$8:B178,B178,$C$8:C178,"Приход",$J$8:J178,"Да")-SUMIFS($D$8:D178,$B$8:B178,B178,$C$8:C178,"Выдача",$J$8:J178,"Да")+SUMIFS($D$8:D178,$B$8:B178,B178,$C$8:C178,"Возврат",$J$8:J178,"Да"))</f>
        <v/>
      </c>
      <c r="I178" s="1" t="str">
        <f t="shared" si="2"/>
        <v/>
      </c>
      <c r="J178" s="1" t="str">
        <f>IF(COUNTA(A178:G178)=0,"",IF(COUNTIFS(Остатки!$A$8:$A$37,B178)&lt;&gt;1,"Нет",IF(AND(ISNUMBER(A178),A178&gt;=DATE(2000,1,1),A178&lt;=DATE(2100,12,31),OR(C178="Приход",C178="Выдача",C178="Возврат"),ISNUMBER(D178),D178&gt;=0.001,D178&lt;=1000000000,INDEX(Остатки!$B$8:$B$37,MATCH(B178,Остатки!$A$8:$A$37,0))&lt;&gt;"",ISNUMBER(INDEX(Остатки!$D$8:$D$37,MATCH(B178,Остатки!$A$8:$A$37,0))),NOT(ISBLANK(INDEX(Остатки!$D$8:$D$37,MATCH(B178,Остатки!$A$8:$A$37,0))))),"Да","Нет")))</f>
        <v/>
      </c>
    </row>
    <row r="179" spans="1:10" ht="24" customHeight="1">
      <c r="A179" s="10"/>
      <c r="B179" s="6"/>
      <c r="C179" s="6"/>
      <c r="D179" s="8"/>
      <c r="E179" s="6"/>
      <c r="F179" s="6"/>
      <c r="G179" s="6"/>
      <c r="H179" s="9" t="str">
        <f>IF(J179&lt;&gt;"Да","",SUMIFS(Остатки!$D$8:$D$37,Остатки!$A$8:$A$37,B179)+SUMIFS($D$8:D179,$B$8:B179,B179,$C$8:C179,"Приход",$J$8:J179,"Да")-SUMIFS($D$8:D179,$B$8:B179,B179,$C$8:C179,"Выдача",$J$8:J179,"Да")+SUMIFS($D$8:D179,$B$8:B179,B179,$C$8:C179,"Возврат",$J$8:J179,"Да"))</f>
        <v/>
      </c>
      <c r="I179" s="1" t="str">
        <f t="shared" si="2"/>
        <v/>
      </c>
      <c r="J179" s="1" t="str">
        <f>IF(COUNTA(A179:G179)=0,"",IF(COUNTIFS(Остатки!$A$8:$A$37,B179)&lt;&gt;1,"Нет",IF(AND(ISNUMBER(A179),A179&gt;=DATE(2000,1,1),A179&lt;=DATE(2100,12,31),OR(C179="Приход",C179="Выдача",C179="Возврат"),ISNUMBER(D179),D179&gt;=0.001,D179&lt;=1000000000,INDEX(Остатки!$B$8:$B$37,MATCH(B179,Остатки!$A$8:$A$37,0))&lt;&gt;"",ISNUMBER(INDEX(Остатки!$D$8:$D$37,MATCH(B179,Остатки!$A$8:$A$37,0))),NOT(ISBLANK(INDEX(Остатки!$D$8:$D$37,MATCH(B179,Остатки!$A$8:$A$37,0))))),"Да","Нет")))</f>
        <v/>
      </c>
    </row>
    <row r="180" spans="1:10" ht="24" customHeight="1">
      <c r="A180" s="10"/>
      <c r="B180" s="6"/>
      <c r="C180" s="6"/>
      <c r="D180" s="8"/>
      <c r="E180" s="6"/>
      <c r="F180" s="6"/>
      <c r="G180" s="6"/>
      <c r="H180" s="9" t="str">
        <f>IF(J180&lt;&gt;"Да","",SUMIFS(Остатки!$D$8:$D$37,Остатки!$A$8:$A$37,B180)+SUMIFS($D$8:D180,$B$8:B180,B180,$C$8:C180,"Приход",$J$8:J180,"Да")-SUMIFS($D$8:D180,$B$8:B180,B180,$C$8:C180,"Выдача",$J$8:J180,"Да")+SUMIFS($D$8:D180,$B$8:B180,B180,$C$8:C180,"Возврат",$J$8:J180,"Да"))</f>
        <v/>
      </c>
      <c r="I180" s="1" t="str">
        <f t="shared" si="2"/>
        <v/>
      </c>
      <c r="J180" s="1" t="str">
        <f>IF(COUNTA(A180:G180)=0,"",IF(COUNTIFS(Остатки!$A$8:$A$37,B180)&lt;&gt;1,"Нет",IF(AND(ISNUMBER(A180),A180&gt;=DATE(2000,1,1),A180&lt;=DATE(2100,12,31),OR(C180="Приход",C180="Выдача",C180="Возврат"),ISNUMBER(D180),D180&gt;=0.001,D180&lt;=1000000000,INDEX(Остатки!$B$8:$B$37,MATCH(B180,Остатки!$A$8:$A$37,0))&lt;&gt;"",ISNUMBER(INDEX(Остатки!$D$8:$D$37,MATCH(B180,Остатки!$A$8:$A$37,0))),NOT(ISBLANK(INDEX(Остатки!$D$8:$D$37,MATCH(B180,Остатки!$A$8:$A$37,0))))),"Да","Нет")))</f>
        <v/>
      </c>
    </row>
    <row r="181" spans="1:10" ht="24" customHeight="1">
      <c r="A181" s="10"/>
      <c r="B181" s="6"/>
      <c r="C181" s="6"/>
      <c r="D181" s="8"/>
      <c r="E181" s="6"/>
      <c r="F181" s="6"/>
      <c r="G181" s="6"/>
      <c r="H181" s="9" t="str">
        <f>IF(J181&lt;&gt;"Да","",SUMIFS(Остатки!$D$8:$D$37,Остатки!$A$8:$A$37,B181)+SUMIFS($D$8:D181,$B$8:B181,B181,$C$8:C181,"Приход",$J$8:J181,"Да")-SUMIFS($D$8:D181,$B$8:B181,B181,$C$8:C181,"Выдача",$J$8:J181,"Да")+SUMIFS($D$8:D181,$B$8:B181,B181,$C$8:C181,"Возврат",$J$8:J181,"Да"))</f>
        <v/>
      </c>
      <c r="I181" s="1" t="str">
        <f t="shared" si="2"/>
        <v/>
      </c>
      <c r="J181" s="1" t="str">
        <f>IF(COUNTA(A181:G181)=0,"",IF(COUNTIFS(Остатки!$A$8:$A$37,B181)&lt;&gt;1,"Нет",IF(AND(ISNUMBER(A181),A181&gt;=DATE(2000,1,1),A181&lt;=DATE(2100,12,31),OR(C181="Приход",C181="Выдача",C181="Возврат"),ISNUMBER(D181),D181&gt;=0.001,D181&lt;=1000000000,INDEX(Остатки!$B$8:$B$37,MATCH(B181,Остатки!$A$8:$A$37,0))&lt;&gt;"",ISNUMBER(INDEX(Остатки!$D$8:$D$37,MATCH(B181,Остатки!$A$8:$A$37,0))),NOT(ISBLANK(INDEX(Остатки!$D$8:$D$37,MATCH(B181,Остатки!$A$8:$A$37,0))))),"Да","Нет")))</f>
        <v/>
      </c>
    </row>
    <row r="182" spans="1:10" ht="24" customHeight="1">
      <c r="A182" s="10"/>
      <c r="B182" s="6"/>
      <c r="C182" s="6"/>
      <c r="D182" s="8"/>
      <c r="E182" s="6"/>
      <c r="F182" s="6"/>
      <c r="G182" s="6"/>
      <c r="H182" s="9" t="str">
        <f>IF(J182&lt;&gt;"Да","",SUMIFS(Остатки!$D$8:$D$37,Остатки!$A$8:$A$37,B182)+SUMIFS($D$8:D182,$B$8:B182,B182,$C$8:C182,"Приход",$J$8:J182,"Да")-SUMIFS($D$8:D182,$B$8:B182,B182,$C$8:C182,"Выдача",$J$8:J182,"Да")+SUMIFS($D$8:D182,$B$8:B182,B182,$C$8:C182,"Возврат",$J$8:J182,"Да"))</f>
        <v/>
      </c>
      <c r="I182" s="1" t="str">
        <f t="shared" si="2"/>
        <v/>
      </c>
      <c r="J182" s="1" t="str">
        <f>IF(COUNTA(A182:G182)=0,"",IF(COUNTIFS(Остатки!$A$8:$A$37,B182)&lt;&gt;1,"Нет",IF(AND(ISNUMBER(A182),A182&gt;=DATE(2000,1,1),A182&lt;=DATE(2100,12,31),OR(C182="Приход",C182="Выдача",C182="Возврат"),ISNUMBER(D182),D182&gt;=0.001,D182&lt;=1000000000,INDEX(Остатки!$B$8:$B$37,MATCH(B182,Остатки!$A$8:$A$37,0))&lt;&gt;"",ISNUMBER(INDEX(Остатки!$D$8:$D$37,MATCH(B182,Остатки!$A$8:$A$37,0))),NOT(ISBLANK(INDEX(Остатки!$D$8:$D$37,MATCH(B182,Остатки!$A$8:$A$37,0))))),"Да","Нет")))</f>
        <v/>
      </c>
    </row>
    <row r="183" spans="1:10" ht="24" customHeight="1">
      <c r="A183" s="10"/>
      <c r="B183" s="6"/>
      <c r="C183" s="6"/>
      <c r="D183" s="8"/>
      <c r="E183" s="6"/>
      <c r="F183" s="6"/>
      <c r="G183" s="6"/>
      <c r="H183" s="9" t="str">
        <f>IF(J183&lt;&gt;"Да","",SUMIFS(Остатки!$D$8:$D$37,Остатки!$A$8:$A$37,B183)+SUMIFS($D$8:D183,$B$8:B183,B183,$C$8:C183,"Приход",$J$8:J183,"Да")-SUMIFS($D$8:D183,$B$8:B183,B183,$C$8:C183,"Выдача",$J$8:J183,"Да")+SUMIFS($D$8:D183,$B$8:B183,B183,$C$8:C183,"Возврат",$J$8:J183,"Да"))</f>
        <v/>
      </c>
      <c r="I183" s="1" t="str">
        <f t="shared" si="2"/>
        <v/>
      </c>
      <c r="J183" s="1" t="str">
        <f>IF(COUNTA(A183:G183)=0,"",IF(COUNTIFS(Остатки!$A$8:$A$37,B183)&lt;&gt;1,"Нет",IF(AND(ISNUMBER(A183),A183&gt;=DATE(2000,1,1),A183&lt;=DATE(2100,12,31),OR(C183="Приход",C183="Выдача",C183="Возврат"),ISNUMBER(D183),D183&gt;=0.001,D183&lt;=1000000000,INDEX(Остатки!$B$8:$B$37,MATCH(B183,Остатки!$A$8:$A$37,0))&lt;&gt;"",ISNUMBER(INDEX(Остатки!$D$8:$D$37,MATCH(B183,Остатки!$A$8:$A$37,0))),NOT(ISBLANK(INDEX(Остатки!$D$8:$D$37,MATCH(B183,Остатки!$A$8:$A$37,0))))),"Да","Нет")))</f>
        <v/>
      </c>
    </row>
    <row r="184" spans="1:10" ht="24" customHeight="1">
      <c r="A184" s="10"/>
      <c r="B184" s="6"/>
      <c r="C184" s="6"/>
      <c r="D184" s="8"/>
      <c r="E184" s="6"/>
      <c r="F184" s="6"/>
      <c r="G184" s="6"/>
      <c r="H184" s="9" t="str">
        <f>IF(J184&lt;&gt;"Да","",SUMIFS(Остатки!$D$8:$D$37,Остатки!$A$8:$A$37,B184)+SUMIFS($D$8:D184,$B$8:B184,B184,$C$8:C184,"Приход",$J$8:J184,"Да")-SUMIFS($D$8:D184,$B$8:B184,B184,$C$8:C184,"Выдача",$J$8:J184,"Да")+SUMIFS($D$8:D184,$B$8:B184,B184,$C$8:C184,"Возврат",$J$8:J184,"Да"))</f>
        <v/>
      </c>
      <c r="I184" s="1" t="str">
        <f t="shared" si="2"/>
        <v/>
      </c>
      <c r="J184" s="1" t="str">
        <f>IF(COUNTA(A184:G184)=0,"",IF(COUNTIFS(Остатки!$A$8:$A$37,B184)&lt;&gt;1,"Нет",IF(AND(ISNUMBER(A184),A184&gt;=DATE(2000,1,1),A184&lt;=DATE(2100,12,31),OR(C184="Приход",C184="Выдача",C184="Возврат"),ISNUMBER(D184),D184&gt;=0.001,D184&lt;=1000000000,INDEX(Остатки!$B$8:$B$37,MATCH(B184,Остатки!$A$8:$A$37,0))&lt;&gt;"",ISNUMBER(INDEX(Остатки!$D$8:$D$37,MATCH(B184,Остатки!$A$8:$A$37,0))),NOT(ISBLANK(INDEX(Остатки!$D$8:$D$37,MATCH(B184,Остатки!$A$8:$A$37,0))))),"Да","Нет")))</f>
        <v/>
      </c>
    </row>
    <row r="185" spans="1:10" ht="24" customHeight="1">
      <c r="A185" s="10"/>
      <c r="B185" s="6"/>
      <c r="C185" s="6"/>
      <c r="D185" s="8"/>
      <c r="E185" s="6"/>
      <c r="F185" s="6"/>
      <c r="G185" s="6"/>
      <c r="H185" s="9" t="str">
        <f>IF(J185&lt;&gt;"Да","",SUMIFS(Остатки!$D$8:$D$37,Остатки!$A$8:$A$37,B185)+SUMIFS($D$8:D185,$B$8:B185,B185,$C$8:C185,"Приход",$J$8:J185,"Да")-SUMIFS($D$8:D185,$B$8:B185,B185,$C$8:C185,"Выдача",$J$8:J185,"Да")+SUMIFS($D$8:D185,$B$8:B185,B185,$C$8:C185,"Возврат",$J$8:J185,"Да"))</f>
        <v/>
      </c>
      <c r="I185" s="1" t="str">
        <f t="shared" si="2"/>
        <v/>
      </c>
      <c r="J185" s="1" t="str">
        <f>IF(COUNTA(A185:G185)=0,"",IF(COUNTIFS(Остатки!$A$8:$A$37,B185)&lt;&gt;1,"Нет",IF(AND(ISNUMBER(A185),A185&gt;=DATE(2000,1,1),A185&lt;=DATE(2100,12,31),OR(C185="Приход",C185="Выдача",C185="Возврат"),ISNUMBER(D185),D185&gt;=0.001,D185&lt;=1000000000,INDEX(Остатки!$B$8:$B$37,MATCH(B185,Остатки!$A$8:$A$37,0))&lt;&gt;"",ISNUMBER(INDEX(Остатки!$D$8:$D$37,MATCH(B185,Остатки!$A$8:$A$37,0))),NOT(ISBLANK(INDEX(Остатки!$D$8:$D$37,MATCH(B185,Остатки!$A$8:$A$37,0))))),"Да","Нет")))</f>
        <v/>
      </c>
    </row>
    <row r="186" spans="1:10" ht="24" customHeight="1">
      <c r="A186" s="10"/>
      <c r="B186" s="6"/>
      <c r="C186" s="6"/>
      <c r="D186" s="8"/>
      <c r="E186" s="6"/>
      <c r="F186" s="6"/>
      <c r="G186" s="6"/>
      <c r="H186" s="9" t="str">
        <f>IF(J186&lt;&gt;"Да","",SUMIFS(Остатки!$D$8:$D$37,Остатки!$A$8:$A$37,B186)+SUMIFS($D$8:D186,$B$8:B186,B186,$C$8:C186,"Приход",$J$8:J186,"Да")-SUMIFS($D$8:D186,$B$8:B186,B186,$C$8:C186,"Выдача",$J$8:J186,"Да")+SUMIFS($D$8:D186,$B$8:B186,B186,$C$8:C186,"Возврат",$J$8:J186,"Да"))</f>
        <v/>
      </c>
      <c r="I186" s="1" t="str">
        <f t="shared" si="2"/>
        <v/>
      </c>
      <c r="J186" s="1" t="str">
        <f>IF(COUNTA(A186:G186)=0,"",IF(COUNTIFS(Остатки!$A$8:$A$37,B186)&lt;&gt;1,"Нет",IF(AND(ISNUMBER(A186),A186&gt;=DATE(2000,1,1),A186&lt;=DATE(2100,12,31),OR(C186="Приход",C186="Выдача",C186="Возврат"),ISNUMBER(D186),D186&gt;=0.001,D186&lt;=1000000000,INDEX(Остатки!$B$8:$B$37,MATCH(B186,Остатки!$A$8:$A$37,0))&lt;&gt;"",ISNUMBER(INDEX(Остатки!$D$8:$D$37,MATCH(B186,Остатки!$A$8:$A$37,0))),NOT(ISBLANK(INDEX(Остатки!$D$8:$D$37,MATCH(B186,Остатки!$A$8:$A$37,0))))),"Да","Нет")))</f>
        <v/>
      </c>
    </row>
    <row r="187" spans="1:10" ht="24" customHeight="1">
      <c r="A187" s="10"/>
      <c r="B187" s="6"/>
      <c r="C187" s="6"/>
      <c r="D187" s="8"/>
      <c r="E187" s="6"/>
      <c r="F187" s="6"/>
      <c r="G187" s="6"/>
      <c r="H187" s="9" t="str">
        <f>IF(J187&lt;&gt;"Да","",SUMIFS(Остатки!$D$8:$D$37,Остатки!$A$8:$A$37,B187)+SUMIFS($D$8:D187,$B$8:B187,B187,$C$8:C187,"Приход",$J$8:J187,"Да")-SUMIFS($D$8:D187,$B$8:B187,B187,$C$8:C187,"Выдача",$J$8:J187,"Да")+SUMIFS($D$8:D187,$B$8:B187,B187,$C$8:C187,"Возврат",$J$8:J187,"Да"))</f>
        <v/>
      </c>
      <c r="I187" s="1" t="str">
        <f t="shared" si="2"/>
        <v/>
      </c>
      <c r="J187" s="1" t="str">
        <f>IF(COUNTA(A187:G187)=0,"",IF(COUNTIFS(Остатки!$A$8:$A$37,B187)&lt;&gt;1,"Нет",IF(AND(ISNUMBER(A187),A187&gt;=DATE(2000,1,1),A187&lt;=DATE(2100,12,31),OR(C187="Приход",C187="Выдача",C187="Возврат"),ISNUMBER(D187),D187&gt;=0.001,D187&lt;=1000000000,INDEX(Остатки!$B$8:$B$37,MATCH(B187,Остатки!$A$8:$A$37,0))&lt;&gt;"",ISNUMBER(INDEX(Остатки!$D$8:$D$37,MATCH(B187,Остатки!$A$8:$A$37,0))),NOT(ISBLANK(INDEX(Остатки!$D$8:$D$37,MATCH(B187,Остатки!$A$8:$A$37,0))))),"Да","Нет")))</f>
        <v/>
      </c>
    </row>
    <row r="188" spans="1:10" ht="24" customHeight="1">
      <c r="A188" s="10"/>
      <c r="B188" s="6"/>
      <c r="C188" s="6"/>
      <c r="D188" s="8"/>
      <c r="E188" s="6"/>
      <c r="F188" s="6"/>
      <c r="G188" s="6"/>
      <c r="H188" s="9" t="str">
        <f>IF(J188&lt;&gt;"Да","",SUMIFS(Остатки!$D$8:$D$37,Остатки!$A$8:$A$37,B188)+SUMIFS($D$8:D188,$B$8:B188,B188,$C$8:C188,"Приход",$J$8:J188,"Да")-SUMIFS($D$8:D188,$B$8:B188,B188,$C$8:C188,"Выдача",$J$8:J188,"Да")+SUMIFS($D$8:D188,$B$8:B188,B188,$C$8:C188,"Возврат",$J$8:J188,"Да"))</f>
        <v/>
      </c>
      <c r="I188" s="1" t="str">
        <f t="shared" si="2"/>
        <v/>
      </c>
      <c r="J188" s="1" t="str">
        <f>IF(COUNTA(A188:G188)=0,"",IF(COUNTIFS(Остатки!$A$8:$A$37,B188)&lt;&gt;1,"Нет",IF(AND(ISNUMBER(A188),A188&gt;=DATE(2000,1,1),A188&lt;=DATE(2100,12,31),OR(C188="Приход",C188="Выдача",C188="Возврат"),ISNUMBER(D188),D188&gt;=0.001,D188&lt;=1000000000,INDEX(Остатки!$B$8:$B$37,MATCH(B188,Остатки!$A$8:$A$37,0))&lt;&gt;"",ISNUMBER(INDEX(Остатки!$D$8:$D$37,MATCH(B188,Остатки!$A$8:$A$37,0))),NOT(ISBLANK(INDEX(Остатки!$D$8:$D$37,MATCH(B188,Остатки!$A$8:$A$37,0))))),"Да","Нет")))</f>
        <v/>
      </c>
    </row>
    <row r="189" spans="1:10" ht="24" customHeight="1">
      <c r="A189" s="10"/>
      <c r="B189" s="6"/>
      <c r="C189" s="6"/>
      <c r="D189" s="8"/>
      <c r="E189" s="6"/>
      <c r="F189" s="6"/>
      <c r="G189" s="6"/>
      <c r="H189" s="9" t="str">
        <f>IF(J189&lt;&gt;"Да","",SUMIFS(Остатки!$D$8:$D$37,Остатки!$A$8:$A$37,B189)+SUMIFS($D$8:D189,$B$8:B189,B189,$C$8:C189,"Приход",$J$8:J189,"Да")-SUMIFS($D$8:D189,$B$8:B189,B189,$C$8:C189,"Выдача",$J$8:J189,"Да")+SUMIFS($D$8:D189,$B$8:B189,B189,$C$8:C189,"Возврат",$J$8:J189,"Да"))</f>
        <v/>
      </c>
      <c r="I189" s="1" t="str">
        <f t="shared" si="2"/>
        <v/>
      </c>
      <c r="J189" s="1" t="str">
        <f>IF(COUNTA(A189:G189)=0,"",IF(COUNTIFS(Остатки!$A$8:$A$37,B189)&lt;&gt;1,"Нет",IF(AND(ISNUMBER(A189),A189&gt;=DATE(2000,1,1),A189&lt;=DATE(2100,12,31),OR(C189="Приход",C189="Выдача",C189="Возврат"),ISNUMBER(D189),D189&gt;=0.001,D189&lt;=1000000000,INDEX(Остатки!$B$8:$B$37,MATCH(B189,Остатки!$A$8:$A$37,0))&lt;&gt;"",ISNUMBER(INDEX(Остатки!$D$8:$D$37,MATCH(B189,Остатки!$A$8:$A$37,0))),NOT(ISBLANK(INDEX(Остатки!$D$8:$D$37,MATCH(B189,Остатки!$A$8:$A$37,0))))),"Да","Нет")))</f>
        <v/>
      </c>
    </row>
    <row r="190" spans="1:10" ht="24" customHeight="1">
      <c r="A190" s="10"/>
      <c r="B190" s="6"/>
      <c r="C190" s="6"/>
      <c r="D190" s="8"/>
      <c r="E190" s="6"/>
      <c r="F190" s="6"/>
      <c r="G190" s="6"/>
      <c r="H190" s="9" t="str">
        <f>IF(J190&lt;&gt;"Да","",SUMIFS(Остатки!$D$8:$D$37,Остатки!$A$8:$A$37,B190)+SUMIFS($D$8:D190,$B$8:B190,B190,$C$8:C190,"Приход",$J$8:J190,"Да")-SUMIFS($D$8:D190,$B$8:B190,B190,$C$8:C190,"Выдача",$J$8:J190,"Да")+SUMIFS($D$8:D190,$B$8:B190,B190,$C$8:C190,"Возврат",$J$8:J190,"Да"))</f>
        <v/>
      </c>
      <c r="I190" s="1" t="str">
        <f t="shared" si="2"/>
        <v/>
      </c>
      <c r="J190" s="1" t="str">
        <f>IF(COUNTA(A190:G190)=0,"",IF(COUNTIFS(Остатки!$A$8:$A$37,B190)&lt;&gt;1,"Нет",IF(AND(ISNUMBER(A190),A190&gt;=DATE(2000,1,1),A190&lt;=DATE(2100,12,31),OR(C190="Приход",C190="Выдача",C190="Возврат"),ISNUMBER(D190),D190&gt;=0.001,D190&lt;=1000000000,INDEX(Остатки!$B$8:$B$37,MATCH(B190,Остатки!$A$8:$A$37,0))&lt;&gt;"",ISNUMBER(INDEX(Остатки!$D$8:$D$37,MATCH(B190,Остатки!$A$8:$A$37,0))),NOT(ISBLANK(INDEX(Остатки!$D$8:$D$37,MATCH(B190,Остатки!$A$8:$A$37,0))))),"Да","Нет")))</f>
        <v/>
      </c>
    </row>
    <row r="191" spans="1:10" ht="24" customHeight="1">
      <c r="A191" s="10"/>
      <c r="B191" s="6"/>
      <c r="C191" s="6"/>
      <c r="D191" s="8"/>
      <c r="E191" s="6"/>
      <c r="F191" s="6"/>
      <c r="G191" s="6"/>
      <c r="H191" s="9" t="str">
        <f>IF(J191&lt;&gt;"Да","",SUMIFS(Остатки!$D$8:$D$37,Остатки!$A$8:$A$37,B191)+SUMIFS($D$8:D191,$B$8:B191,B191,$C$8:C191,"Приход",$J$8:J191,"Да")-SUMIFS($D$8:D191,$B$8:B191,B191,$C$8:C191,"Выдача",$J$8:J191,"Да")+SUMIFS($D$8:D191,$B$8:B191,B191,$C$8:C191,"Возврат",$J$8:J191,"Да"))</f>
        <v/>
      </c>
      <c r="I191" s="1" t="str">
        <f t="shared" si="2"/>
        <v/>
      </c>
      <c r="J191" s="1" t="str">
        <f>IF(COUNTA(A191:G191)=0,"",IF(COUNTIFS(Остатки!$A$8:$A$37,B191)&lt;&gt;1,"Нет",IF(AND(ISNUMBER(A191),A191&gt;=DATE(2000,1,1),A191&lt;=DATE(2100,12,31),OR(C191="Приход",C191="Выдача",C191="Возврат"),ISNUMBER(D191),D191&gt;=0.001,D191&lt;=1000000000,INDEX(Остатки!$B$8:$B$37,MATCH(B191,Остатки!$A$8:$A$37,0))&lt;&gt;"",ISNUMBER(INDEX(Остатки!$D$8:$D$37,MATCH(B191,Остатки!$A$8:$A$37,0))),NOT(ISBLANK(INDEX(Остатки!$D$8:$D$37,MATCH(B191,Остатки!$A$8:$A$37,0))))),"Да","Нет")))</f>
        <v/>
      </c>
    </row>
    <row r="192" spans="1:10" ht="24" customHeight="1">
      <c r="A192" s="10"/>
      <c r="B192" s="6"/>
      <c r="C192" s="6"/>
      <c r="D192" s="8"/>
      <c r="E192" s="6"/>
      <c r="F192" s="6"/>
      <c r="G192" s="6"/>
      <c r="H192" s="9" t="str">
        <f>IF(J192&lt;&gt;"Да","",SUMIFS(Остатки!$D$8:$D$37,Остатки!$A$8:$A$37,B192)+SUMIFS($D$8:D192,$B$8:B192,B192,$C$8:C192,"Приход",$J$8:J192,"Да")-SUMIFS($D$8:D192,$B$8:B192,B192,$C$8:C192,"Выдача",$J$8:J192,"Да")+SUMIFS($D$8:D192,$B$8:B192,B192,$C$8:C192,"Возврат",$J$8:J192,"Да"))</f>
        <v/>
      </c>
      <c r="I192" s="1" t="str">
        <f t="shared" si="2"/>
        <v/>
      </c>
      <c r="J192" s="1" t="str">
        <f>IF(COUNTA(A192:G192)=0,"",IF(COUNTIFS(Остатки!$A$8:$A$37,B192)&lt;&gt;1,"Нет",IF(AND(ISNUMBER(A192),A192&gt;=DATE(2000,1,1),A192&lt;=DATE(2100,12,31),OR(C192="Приход",C192="Выдача",C192="Возврат"),ISNUMBER(D192),D192&gt;=0.001,D192&lt;=1000000000,INDEX(Остатки!$B$8:$B$37,MATCH(B192,Остатки!$A$8:$A$37,0))&lt;&gt;"",ISNUMBER(INDEX(Остатки!$D$8:$D$37,MATCH(B192,Остатки!$A$8:$A$37,0))),NOT(ISBLANK(INDEX(Остатки!$D$8:$D$37,MATCH(B192,Остатки!$A$8:$A$37,0))))),"Да","Нет")))</f>
        <v/>
      </c>
    </row>
    <row r="193" spans="1:10" ht="24" customHeight="1">
      <c r="A193" s="10"/>
      <c r="B193" s="6"/>
      <c r="C193" s="6"/>
      <c r="D193" s="8"/>
      <c r="E193" s="6"/>
      <c r="F193" s="6"/>
      <c r="G193" s="6"/>
      <c r="H193" s="9" t="str">
        <f>IF(J193&lt;&gt;"Да","",SUMIFS(Остатки!$D$8:$D$37,Остатки!$A$8:$A$37,B193)+SUMIFS($D$8:D193,$B$8:B193,B193,$C$8:C193,"Приход",$J$8:J193,"Да")-SUMIFS($D$8:D193,$B$8:B193,B193,$C$8:C193,"Выдача",$J$8:J193,"Да")+SUMIFS($D$8:D193,$B$8:B193,B193,$C$8:C193,"Возврат",$J$8:J193,"Да"))</f>
        <v/>
      </c>
      <c r="I193" s="1" t="str">
        <f t="shared" si="2"/>
        <v/>
      </c>
      <c r="J193" s="1" t="str">
        <f>IF(COUNTA(A193:G193)=0,"",IF(COUNTIFS(Остатки!$A$8:$A$37,B193)&lt;&gt;1,"Нет",IF(AND(ISNUMBER(A193),A193&gt;=DATE(2000,1,1),A193&lt;=DATE(2100,12,31),OR(C193="Приход",C193="Выдача",C193="Возврат"),ISNUMBER(D193),D193&gt;=0.001,D193&lt;=1000000000,INDEX(Остатки!$B$8:$B$37,MATCH(B193,Остатки!$A$8:$A$37,0))&lt;&gt;"",ISNUMBER(INDEX(Остатки!$D$8:$D$37,MATCH(B193,Остатки!$A$8:$A$37,0))),NOT(ISBLANK(INDEX(Остатки!$D$8:$D$37,MATCH(B193,Остатки!$A$8:$A$37,0))))),"Да","Нет")))</f>
        <v/>
      </c>
    </row>
    <row r="194" spans="1:10" ht="24" customHeight="1">
      <c r="A194" s="10"/>
      <c r="B194" s="6"/>
      <c r="C194" s="6"/>
      <c r="D194" s="8"/>
      <c r="E194" s="6"/>
      <c r="F194" s="6"/>
      <c r="G194" s="6"/>
      <c r="H194" s="9" t="str">
        <f>IF(J194&lt;&gt;"Да","",SUMIFS(Остатки!$D$8:$D$37,Остатки!$A$8:$A$37,B194)+SUMIFS($D$8:D194,$B$8:B194,B194,$C$8:C194,"Приход",$J$8:J194,"Да")-SUMIFS($D$8:D194,$B$8:B194,B194,$C$8:C194,"Выдача",$J$8:J194,"Да")+SUMIFS($D$8:D194,$B$8:B194,B194,$C$8:C194,"Возврат",$J$8:J194,"Да"))</f>
        <v/>
      </c>
      <c r="I194" s="1" t="str">
        <f t="shared" si="2"/>
        <v/>
      </c>
      <c r="J194" s="1" t="str">
        <f>IF(COUNTA(A194:G194)=0,"",IF(COUNTIFS(Остатки!$A$8:$A$37,B194)&lt;&gt;1,"Нет",IF(AND(ISNUMBER(A194),A194&gt;=DATE(2000,1,1),A194&lt;=DATE(2100,12,31),OR(C194="Приход",C194="Выдача",C194="Возврат"),ISNUMBER(D194),D194&gt;=0.001,D194&lt;=1000000000,INDEX(Остатки!$B$8:$B$37,MATCH(B194,Остатки!$A$8:$A$37,0))&lt;&gt;"",ISNUMBER(INDEX(Остатки!$D$8:$D$37,MATCH(B194,Остатки!$A$8:$A$37,0))),NOT(ISBLANK(INDEX(Остатки!$D$8:$D$37,MATCH(B194,Остатки!$A$8:$A$37,0))))),"Да","Нет")))</f>
        <v/>
      </c>
    </row>
    <row r="195" spans="1:10" ht="24" customHeight="1">
      <c r="A195" s="10"/>
      <c r="B195" s="6"/>
      <c r="C195" s="6"/>
      <c r="D195" s="8"/>
      <c r="E195" s="6"/>
      <c r="F195" s="6"/>
      <c r="G195" s="6"/>
      <c r="H195" s="9" t="str">
        <f>IF(J195&lt;&gt;"Да","",SUMIFS(Остатки!$D$8:$D$37,Остатки!$A$8:$A$37,B195)+SUMIFS($D$8:D195,$B$8:B195,B195,$C$8:C195,"Приход",$J$8:J195,"Да")-SUMIFS($D$8:D195,$B$8:B195,B195,$C$8:C195,"Выдача",$J$8:J195,"Да")+SUMIFS($D$8:D195,$B$8:B195,B195,$C$8:C195,"Возврат",$J$8:J195,"Да"))</f>
        <v/>
      </c>
      <c r="I195" s="1" t="str">
        <f t="shared" si="2"/>
        <v/>
      </c>
      <c r="J195" s="1" t="str">
        <f>IF(COUNTA(A195:G195)=0,"",IF(COUNTIFS(Остатки!$A$8:$A$37,B195)&lt;&gt;1,"Нет",IF(AND(ISNUMBER(A195),A195&gt;=DATE(2000,1,1),A195&lt;=DATE(2100,12,31),OR(C195="Приход",C195="Выдача",C195="Возврат"),ISNUMBER(D195),D195&gt;=0.001,D195&lt;=1000000000,INDEX(Остатки!$B$8:$B$37,MATCH(B195,Остатки!$A$8:$A$37,0))&lt;&gt;"",ISNUMBER(INDEX(Остатки!$D$8:$D$37,MATCH(B195,Остатки!$A$8:$A$37,0))),NOT(ISBLANK(INDEX(Остатки!$D$8:$D$37,MATCH(B195,Остатки!$A$8:$A$37,0))))),"Да","Нет")))</f>
        <v/>
      </c>
    </row>
    <row r="196" spans="1:10" ht="24" customHeight="1">
      <c r="A196" s="10"/>
      <c r="B196" s="6"/>
      <c r="C196" s="6"/>
      <c r="D196" s="8"/>
      <c r="E196" s="6"/>
      <c r="F196" s="6"/>
      <c r="G196" s="6"/>
      <c r="H196" s="9" t="str">
        <f>IF(J196&lt;&gt;"Да","",SUMIFS(Остатки!$D$8:$D$37,Остатки!$A$8:$A$37,B196)+SUMIFS($D$8:D196,$B$8:B196,B196,$C$8:C196,"Приход",$J$8:J196,"Да")-SUMIFS($D$8:D196,$B$8:B196,B196,$C$8:C196,"Выдача",$J$8:J196,"Да")+SUMIFS($D$8:D196,$B$8:B196,B196,$C$8:C196,"Возврат",$J$8:J196,"Да"))</f>
        <v/>
      </c>
      <c r="I196" s="1" t="str">
        <f t="shared" si="2"/>
        <v/>
      </c>
      <c r="J196" s="1" t="str">
        <f>IF(COUNTA(A196:G196)=0,"",IF(COUNTIFS(Остатки!$A$8:$A$37,B196)&lt;&gt;1,"Нет",IF(AND(ISNUMBER(A196),A196&gt;=DATE(2000,1,1),A196&lt;=DATE(2100,12,31),OR(C196="Приход",C196="Выдача",C196="Возврат"),ISNUMBER(D196),D196&gt;=0.001,D196&lt;=1000000000,INDEX(Остатки!$B$8:$B$37,MATCH(B196,Остатки!$A$8:$A$37,0))&lt;&gt;"",ISNUMBER(INDEX(Остатки!$D$8:$D$37,MATCH(B196,Остатки!$A$8:$A$37,0))),NOT(ISBLANK(INDEX(Остатки!$D$8:$D$37,MATCH(B196,Остатки!$A$8:$A$37,0))))),"Да","Нет")))</f>
        <v/>
      </c>
    </row>
    <row r="197" spans="1:10" ht="24" customHeight="1">
      <c r="A197" s="10"/>
      <c r="B197" s="6"/>
      <c r="C197" s="6"/>
      <c r="D197" s="8"/>
      <c r="E197" s="6"/>
      <c r="F197" s="6"/>
      <c r="G197" s="6"/>
      <c r="H197" s="9" t="str">
        <f>IF(J197&lt;&gt;"Да","",SUMIFS(Остатки!$D$8:$D$37,Остатки!$A$8:$A$37,B197)+SUMIFS($D$8:D197,$B$8:B197,B197,$C$8:C197,"Приход",$J$8:J197,"Да")-SUMIFS($D$8:D197,$B$8:B197,B197,$C$8:C197,"Выдача",$J$8:J197,"Да")+SUMIFS($D$8:D197,$B$8:B197,B197,$C$8:C197,"Возврат",$J$8:J197,"Да"))</f>
        <v/>
      </c>
      <c r="I197" s="1" t="str">
        <f t="shared" si="2"/>
        <v/>
      </c>
      <c r="J197" s="1" t="str">
        <f>IF(COUNTA(A197:G197)=0,"",IF(COUNTIFS(Остатки!$A$8:$A$37,B197)&lt;&gt;1,"Нет",IF(AND(ISNUMBER(A197),A197&gt;=DATE(2000,1,1),A197&lt;=DATE(2100,12,31),OR(C197="Приход",C197="Выдача",C197="Возврат"),ISNUMBER(D197),D197&gt;=0.001,D197&lt;=1000000000,INDEX(Остатки!$B$8:$B$37,MATCH(B197,Остатки!$A$8:$A$37,0))&lt;&gt;"",ISNUMBER(INDEX(Остатки!$D$8:$D$37,MATCH(B197,Остатки!$A$8:$A$37,0))),NOT(ISBLANK(INDEX(Остатки!$D$8:$D$37,MATCH(B197,Остатки!$A$8:$A$37,0))))),"Да","Нет")))</f>
        <v/>
      </c>
    </row>
    <row r="198" spans="1:10" ht="24" customHeight="1">
      <c r="A198" s="10"/>
      <c r="B198" s="6"/>
      <c r="C198" s="6"/>
      <c r="D198" s="8"/>
      <c r="E198" s="6"/>
      <c r="F198" s="6"/>
      <c r="G198" s="6"/>
      <c r="H198" s="9" t="str">
        <f>IF(J198&lt;&gt;"Да","",SUMIFS(Остатки!$D$8:$D$37,Остатки!$A$8:$A$37,B198)+SUMIFS($D$8:D198,$B$8:B198,B198,$C$8:C198,"Приход",$J$8:J198,"Да")-SUMIFS($D$8:D198,$B$8:B198,B198,$C$8:C198,"Выдача",$J$8:J198,"Да")+SUMIFS($D$8:D198,$B$8:B198,B198,$C$8:C198,"Возврат",$J$8:J198,"Да"))</f>
        <v/>
      </c>
      <c r="I198" s="1" t="str">
        <f t="shared" si="2"/>
        <v/>
      </c>
      <c r="J198" s="1" t="str">
        <f>IF(COUNTA(A198:G198)=0,"",IF(COUNTIFS(Остатки!$A$8:$A$37,B198)&lt;&gt;1,"Нет",IF(AND(ISNUMBER(A198),A198&gt;=DATE(2000,1,1),A198&lt;=DATE(2100,12,31),OR(C198="Приход",C198="Выдача",C198="Возврат"),ISNUMBER(D198),D198&gt;=0.001,D198&lt;=1000000000,INDEX(Остатки!$B$8:$B$37,MATCH(B198,Остатки!$A$8:$A$37,0))&lt;&gt;"",ISNUMBER(INDEX(Остатки!$D$8:$D$37,MATCH(B198,Остатки!$A$8:$A$37,0))),NOT(ISBLANK(INDEX(Остатки!$D$8:$D$37,MATCH(B198,Остатки!$A$8:$A$37,0))))),"Да","Нет")))</f>
        <v/>
      </c>
    </row>
    <row r="199" spans="1:10" ht="24" customHeight="1">
      <c r="A199" s="10"/>
      <c r="B199" s="6"/>
      <c r="C199" s="6"/>
      <c r="D199" s="8"/>
      <c r="E199" s="6"/>
      <c r="F199" s="6"/>
      <c r="G199" s="6"/>
      <c r="H199" s="9" t="str">
        <f>IF(J199&lt;&gt;"Да","",SUMIFS(Остатки!$D$8:$D$37,Остатки!$A$8:$A$37,B199)+SUMIFS($D$8:D199,$B$8:B199,B199,$C$8:C199,"Приход",$J$8:J199,"Да")-SUMIFS($D$8:D199,$B$8:B199,B199,$C$8:C199,"Выдача",$J$8:J199,"Да")+SUMIFS($D$8:D199,$B$8:B199,B199,$C$8:C199,"Возврат",$J$8:J199,"Да"))</f>
        <v/>
      </c>
      <c r="I199" s="1" t="str">
        <f t="shared" si="2"/>
        <v/>
      </c>
      <c r="J199" s="1" t="str">
        <f>IF(COUNTA(A199:G199)=0,"",IF(COUNTIFS(Остатки!$A$8:$A$37,B199)&lt;&gt;1,"Нет",IF(AND(ISNUMBER(A199),A199&gt;=DATE(2000,1,1),A199&lt;=DATE(2100,12,31),OR(C199="Приход",C199="Выдача",C199="Возврат"),ISNUMBER(D199),D199&gt;=0.001,D199&lt;=1000000000,INDEX(Остатки!$B$8:$B$37,MATCH(B199,Остатки!$A$8:$A$37,0))&lt;&gt;"",ISNUMBER(INDEX(Остатки!$D$8:$D$37,MATCH(B199,Остатки!$A$8:$A$37,0))),NOT(ISBLANK(INDEX(Остатки!$D$8:$D$37,MATCH(B199,Остатки!$A$8:$A$37,0))))),"Да","Нет")))</f>
        <v/>
      </c>
    </row>
    <row r="200" spans="1:10" ht="24" customHeight="1">
      <c r="A200" s="10"/>
      <c r="B200" s="6"/>
      <c r="C200" s="6"/>
      <c r="D200" s="8"/>
      <c r="E200" s="6"/>
      <c r="F200" s="6"/>
      <c r="G200" s="6"/>
      <c r="H200" s="9" t="str">
        <f>IF(J200&lt;&gt;"Да","",SUMIFS(Остатки!$D$8:$D$37,Остатки!$A$8:$A$37,B200)+SUMIFS($D$8:D200,$B$8:B200,B200,$C$8:C200,"Приход",$J$8:J200,"Да")-SUMIFS($D$8:D200,$B$8:B200,B200,$C$8:C200,"Выдача",$J$8:J200,"Да")+SUMIFS($D$8:D200,$B$8:B200,B200,$C$8:C200,"Возврат",$J$8:J200,"Да"))</f>
        <v/>
      </c>
      <c r="I200" s="1" t="str">
        <f t="shared" ref="I200:I263" si="3">IF(COUNTA(A200:G200)=0,"",IF(J200&lt;&gt;"Да","Проверьте поля и код",IF(H200&lt;0,"Отрицательный остаток","")))</f>
        <v/>
      </c>
      <c r="J200" s="1" t="str">
        <f>IF(COUNTA(A200:G200)=0,"",IF(COUNTIFS(Остатки!$A$8:$A$37,B200)&lt;&gt;1,"Нет",IF(AND(ISNUMBER(A200),A200&gt;=DATE(2000,1,1),A200&lt;=DATE(2100,12,31),OR(C200="Приход",C200="Выдача",C200="Возврат"),ISNUMBER(D200),D200&gt;=0.001,D200&lt;=1000000000,INDEX(Остатки!$B$8:$B$37,MATCH(B200,Остатки!$A$8:$A$37,0))&lt;&gt;"",ISNUMBER(INDEX(Остатки!$D$8:$D$37,MATCH(B200,Остатки!$A$8:$A$37,0))),NOT(ISBLANK(INDEX(Остатки!$D$8:$D$37,MATCH(B200,Остатки!$A$8:$A$37,0))))),"Да","Нет")))</f>
        <v/>
      </c>
    </row>
    <row r="201" spans="1:10" ht="24" customHeight="1">
      <c r="A201" s="10"/>
      <c r="B201" s="6"/>
      <c r="C201" s="6"/>
      <c r="D201" s="8"/>
      <c r="E201" s="6"/>
      <c r="F201" s="6"/>
      <c r="G201" s="6"/>
      <c r="H201" s="9" t="str">
        <f>IF(J201&lt;&gt;"Да","",SUMIFS(Остатки!$D$8:$D$37,Остатки!$A$8:$A$37,B201)+SUMIFS($D$8:D201,$B$8:B201,B201,$C$8:C201,"Приход",$J$8:J201,"Да")-SUMIFS($D$8:D201,$B$8:B201,B201,$C$8:C201,"Выдача",$J$8:J201,"Да")+SUMIFS($D$8:D201,$B$8:B201,B201,$C$8:C201,"Возврат",$J$8:J201,"Да"))</f>
        <v/>
      </c>
      <c r="I201" s="1" t="str">
        <f t="shared" si="3"/>
        <v/>
      </c>
      <c r="J201" s="1" t="str">
        <f>IF(COUNTA(A201:G201)=0,"",IF(COUNTIFS(Остатки!$A$8:$A$37,B201)&lt;&gt;1,"Нет",IF(AND(ISNUMBER(A201),A201&gt;=DATE(2000,1,1),A201&lt;=DATE(2100,12,31),OR(C201="Приход",C201="Выдача",C201="Возврат"),ISNUMBER(D201),D201&gt;=0.001,D201&lt;=1000000000,INDEX(Остатки!$B$8:$B$37,MATCH(B201,Остатки!$A$8:$A$37,0))&lt;&gt;"",ISNUMBER(INDEX(Остатки!$D$8:$D$37,MATCH(B201,Остатки!$A$8:$A$37,0))),NOT(ISBLANK(INDEX(Остатки!$D$8:$D$37,MATCH(B201,Остатки!$A$8:$A$37,0))))),"Да","Нет")))</f>
        <v/>
      </c>
    </row>
    <row r="202" spans="1:10" ht="24" customHeight="1">
      <c r="A202" s="10"/>
      <c r="B202" s="6"/>
      <c r="C202" s="6"/>
      <c r="D202" s="8"/>
      <c r="E202" s="6"/>
      <c r="F202" s="6"/>
      <c r="G202" s="6"/>
      <c r="H202" s="9" t="str">
        <f>IF(J202&lt;&gt;"Да","",SUMIFS(Остатки!$D$8:$D$37,Остатки!$A$8:$A$37,B202)+SUMIFS($D$8:D202,$B$8:B202,B202,$C$8:C202,"Приход",$J$8:J202,"Да")-SUMIFS($D$8:D202,$B$8:B202,B202,$C$8:C202,"Выдача",$J$8:J202,"Да")+SUMIFS($D$8:D202,$B$8:B202,B202,$C$8:C202,"Возврат",$J$8:J202,"Да"))</f>
        <v/>
      </c>
      <c r="I202" s="1" t="str">
        <f t="shared" si="3"/>
        <v/>
      </c>
      <c r="J202" s="1" t="str">
        <f>IF(COUNTA(A202:G202)=0,"",IF(COUNTIFS(Остатки!$A$8:$A$37,B202)&lt;&gt;1,"Нет",IF(AND(ISNUMBER(A202),A202&gt;=DATE(2000,1,1),A202&lt;=DATE(2100,12,31),OR(C202="Приход",C202="Выдача",C202="Возврат"),ISNUMBER(D202),D202&gt;=0.001,D202&lt;=1000000000,INDEX(Остатки!$B$8:$B$37,MATCH(B202,Остатки!$A$8:$A$37,0))&lt;&gt;"",ISNUMBER(INDEX(Остатки!$D$8:$D$37,MATCH(B202,Остатки!$A$8:$A$37,0))),NOT(ISBLANK(INDEX(Остатки!$D$8:$D$37,MATCH(B202,Остатки!$A$8:$A$37,0))))),"Да","Нет")))</f>
        <v/>
      </c>
    </row>
    <row r="203" spans="1:10" ht="24" customHeight="1">
      <c r="A203" s="10"/>
      <c r="B203" s="6"/>
      <c r="C203" s="6"/>
      <c r="D203" s="8"/>
      <c r="E203" s="6"/>
      <c r="F203" s="6"/>
      <c r="G203" s="6"/>
      <c r="H203" s="9" t="str">
        <f>IF(J203&lt;&gt;"Да","",SUMIFS(Остатки!$D$8:$D$37,Остатки!$A$8:$A$37,B203)+SUMIFS($D$8:D203,$B$8:B203,B203,$C$8:C203,"Приход",$J$8:J203,"Да")-SUMIFS($D$8:D203,$B$8:B203,B203,$C$8:C203,"Выдача",$J$8:J203,"Да")+SUMIFS($D$8:D203,$B$8:B203,B203,$C$8:C203,"Возврат",$J$8:J203,"Да"))</f>
        <v/>
      </c>
      <c r="I203" s="1" t="str">
        <f t="shared" si="3"/>
        <v/>
      </c>
      <c r="J203" s="1" t="str">
        <f>IF(COUNTA(A203:G203)=0,"",IF(COUNTIFS(Остатки!$A$8:$A$37,B203)&lt;&gt;1,"Нет",IF(AND(ISNUMBER(A203),A203&gt;=DATE(2000,1,1),A203&lt;=DATE(2100,12,31),OR(C203="Приход",C203="Выдача",C203="Возврат"),ISNUMBER(D203),D203&gt;=0.001,D203&lt;=1000000000,INDEX(Остатки!$B$8:$B$37,MATCH(B203,Остатки!$A$8:$A$37,0))&lt;&gt;"",ISNUMBER(INDEX(Остатки!$D$8:$D$37,MATCH(B203,Остатки!$A$8:$A$37,0))),NOT(ISBLANK(INDEX(Остатки!$D$8:$D$37,MATCH(B203,Остатки!$A$8:$A$37,0))))),"Да","Нет")))</f>
        <v/>
      </c>
    </row>
    <row r="204" spans="1:10" ht="24" customHeight="1">
      <c r="A204" s="10"/>
      <c r="B204" s="6"/>
      <c r="C204" s="6"/>
      <c r="D204" s="8"/>
      <c r="E204" s="6"/>
      <c r="F204" s="6"/>
      <c r="G204" s="6"/>
      <c r="H204" s="9" t="str">
        <f>IF(J204&lt;&gt;"Да","",SUMIFS(Остатки!$D$8:$D$37,Остатки!$A$8:$A$37,B204)+SUMIFS($D$8:D204,$B$8:B204,B204,$C$8:C204,"Приход",$J$8:J204,"Да")-SUMIFS($D$8:D204,$B$8:B204,B204,$C$8:C204,"Выдача",$J$8:J204,"Да")+SUMIFS($D$8:D204,$B$8:B204,B204,$C$8:C204,"Возврат",$J$8:J204,"Да"))</f>
        <v/>
      </c>
      <c r="I204" s="1" t="str">
        <f t="shared" si="3"/>
        <v/>
      </c>
      <c r="J204" s="1" t="str">
        <f>IF(COUNTA(A204:G204)=0,"",IF(COUNTIFS(Остатки!$A$8:$A$37,B204)&lt;&gt;1,"Нет",IF(AND(ISNUMBER(A204),A204&gt;=DATE(2000,1,1),A204&lt;=DATE(2100,12,31),OR(C204="Приход",C204="Выдача",C204="Возврат"),ISNUMBER(D204),D204&gt;=0.001,D204&lt;=1000000000,INDEX(Остатки!$B$8:$B$37,MATCH(B204,Остатки!$A$8:$A$37,0))&lt;&gt;"",ISNUMBER(INDEX(Остатки!$D$8:$D$37,MATCH(B204,Остатки!$A$8:$A$37,0))),NOT(ISBLANK(INDEX(Остатки!$D$8:$D$37,MATCH(B204,Остатки!$A$8:$A$37,0))))),"Да","Нет")))</f>
        <v/>
      </c>
    </row>
    <row r="205" spans="1:10" ht="24" customHeight="1">
      <c r="A205" s="10"/>
      <c r="B205" s="6"/>
      <c r="C205" s="6"/>
      <c r="D205" s="8"/>
      <c r="E205" s="6"/>
      <c r="F205" s="6"/>
      <c r="G205" s="6"/>
      <c r="H205" s="9" t="str">
        <f>IF(J205&lt;&gt;"Да","",SUMIFS(Остатки!$D$8:$D$37,Остатки!$A$8:$A$37,B205)+SUMIFS($D$8:D205,$B$8:B205,B205,$C$8:C205,"Приход",$J$8:J205,"Да")-SUMIFS($D$8:D205,$B$8:B205,B205,$C$8:C205,"Выдача",$J$8:J205,"Да")+SUMIFS($D$8:D205,$B$8:B205,B205,$C$8:C205,"Возврат",$J$8:J205,"Да"))</f>
        <v/>
      </c>
      <c r="I205" s="1" t="str">
        <f t="shared" si="3"/>
        <v/>
      </c>
      <c r="J205" s="1" t="str">
        <f>IF(COUNTA(A205:G205)=0,"",IF(COUNTIFS(Остатки!$A$8:$A$37,B205)&lt;&gt;1,"Нет",IF(AND(ISNUMBER(A205),A205&gt;=DATE(2000,1,1),A205&lt;=DATE(2100,12,31),OR(C205="Приход",C205="Выдача",C205="Возврат"),ISNUMBER(D205),D205&gt;=0.001,D205&lt;=1000000000,INDEX(Остатки!$B$8:$B$37,MATCH(B205,Остатки!$A$8:$A$37,0))&lt;&gt;"",ISNUMBER(INDEX(Остатки!$D$8:$D$37,MATCH(B205,Остатки!$A$8:$A$37,0))),NOT(ISBLANK(INDEX(Остатки!$D$8:$D$37,MATCH(B205,Остатки!$A$8:$A$37,0))))),"Да","Нет")))</f>
        <v/>
      </c>
    </row>
    <row r="206" spans="1:10" ht="24" customHeight="1">
      <c r="A206" s="10"/>
      <c r="B206" s="6"/>
      <c r="C206" s="6"/>
      <c r="D206" s="8"/>
      <c r="E206" s="6"/>
      <c r="F206" s="6"/>
      <c r="G206" s="6"/>
      <c r="H206" s="9" t="str">
        <f>IF(J206&lt;&gt;"Да","",SUMIFS(Остатки!$D$8:$D$37,Остатки!$A$8:$A$37,B206)+SUMIFS($D$8:D206,$B$8:B206,B206,$C$8:C206,"Приход",$J$8:J206,"Да")-SUMIFS($D$8:D206,$B$8:B206,B206,$C$8:C206,"Выдача",$J$8:J206,"Да")+SUMIFS($D$8:D206,$B$8:B206,B206,$C$8:C206,"Возврат",$J$8:J206,"Да"))</f>
        <v/>
      </c>
      <c r="I206" s="1" t="str">
        <f t="shared" si="3"/>
        <v/>
      </c>
      <c r="J206" s="1" t="str">
        <f>IF(COUNTA(A206:G206)=0,"",IF(COUNTIFS(Остатки!$A$8:$A$37,B206)&lt;&gt;1,"Нет",IF(AND(ISNUMBER(A206),A206&gt;=DATE(2000,1,1),A206&lt;=DATE(2100,12,31),OR(C206="Приход",C206="Выдача",C206="Возврат"),ISNUMBER(D206),D206&gt;=0.001,D206&lt;=1000000000,INDEX(Остатки!$B$8:$B$37,MATCH(B206,Остатки!$A$8:$A$37,0))&lt;&gt;"",ISNUMBER(INDEX(Остатки!$D$8:$D$37,MATCH(B206,Остатки!$A$8:$A$37,0))),NOT(ISBLANK(INDEX(Остатки!$D$8:$D$37,MATCH(B206,Остатки!$A$8:$A$37,0))))),"Да","Нет")))</f>
        <v/>
      </c>
    </row>
    <row r="207" spans="1:10" ht="24" customHeight="1">
      <c r="A207" s="10"/>
      <c r="B207" s="6"/>
      <c r="C207" s="6"/>
      <c r="D207" s="8"/>
      <c r="E207" s="6"/>
      <c r="F207" s="6"/>
      <c r="G207" s="6"/>
      <c r="H207" s="9" t="str">
        <f>IF(J207&lt;&gt;"Да","",SUMIFS(Остатки!$D$8:$D$37,Остатки!$A$8:$A$37,B207)+SUMIFS($D$8:D207,$B$8:B207,B207,$C$8:C207,"Приход",$J$8:J207,"Да")-SUMIFS($D$8:D207,$B$8:B207,B207,$C$8:C207,"Выдача",$J$8:J207,"Да")+SUMIFS($D$8:D207,$B$8:B207,B207,$C$8:C207,"Возврат",$J$8:J207,"Да"))</f>
        <v/>
      </c>
      <c r="I207" s="1" t="str">
        <f t="shared" si="3"/>
        <v/>
      </c>
      <c r="J207" s="1" t="str">
        <f>IF(COUNTA(A207:G207)=0,"",IF(COUNTIFS(Остатки!$A$8:$A$37,B207)&lt;&gt;1,"Нет",IF(AND(ISNUMBER(A207),A207&gt;=DATE(2000,1,1),A207&lt;=DATE(2100,12,31),OR(C207="Приход",C207="Выдача",C207="Возврат"),ISNUMBER(D207),D207&gt;=0.001,D207&lt;=1000000000,INDEX(Остатки!$B$8:$B$37,MATCH(B207,Остатки!$A$8:$A$37,0))&lt;&gt;"",ISNUMBER(INDEX(Остатки!$D$8:$D$37,MATCH(B207,Остатки!$A$8:$A$37,0))),NOT(ISBLANK(INDEX(Остатки!$D$8:$D$37,MATCH(B207,Остатки!$A$8:$A$37,0))))),"Да","Нет")))</f>
        <v/>
      </c>
    </row>
    <row r="208" spans="1:10" ht="24" customHeight="1">
      <c r="A208" s="10"/>
      <c r="B208" s="6"/>
      <c r="C208" s="6"/>
      <c r="D208" s="8"/>
      <c r="E208" s="6"/>
      <c r="F208" s="6"/>
      <c r="G208" s="6"/>
      <c r="H208" s="9" t="str">
        <f>IF(J208&lt;&gt;"Да","",SUMIFS(Остатки!$D$8:$D$37,Остатки!$A$8:$A$37,B208)+SUMIFS($D$8:D208,$B$8:B208,B208,$C$8:C208,"Приход",$J$8:J208,"Да")-SUMIFS($D$8:D208,$B$8:B208,B208,$C$8:C208,"Выдача",$J$8:J208,"Да")+SUMIFS($D$8:D208,$B$8:B208,B208,$C$8:C208,"Возврат",$J$8:J208,"Да"))</f>
        <v/>
      </c>
      <c r="I208" s="1" t="str">
        <f t="shared" si="3"/>
        <v/>
      </c>
      <c r="J208" s="1" t="str">
        <f>IF(COUNTA(A208:G208)=0,"",IF(COUNTIFS(Остатки!$A$8:$A$37,B208)&lt;&gt;1,"Нет",IF(AND(ISNUMBER(A208),A208&gt;=DATE(2000,1,1),A208&lt;=DATE(2100,12,31),OR(C208="Приход",C208="Выдача",C208="Возврат"),ISNUMBER(D208),D208&gt;=0.001,D208&lt;=1000000000,INDEX(Остатки!$B$8:$B$37,MATCH(B208,Остатки!$A$8:$A$37,0))&lt;&gt;"",ISNUMBER(INDEX(Остатки!$D$8:$D$37,MATCH(B208,Остатки!$A$8:$A$37,0))),NOT(ISBLANK(INDEX(Остатки!$D$8:$D$37,MATCH(B208,Остатки!$A$8:$A$37,0))))),"Да","Нет")))</f>
        <v/>
      </c>
    </row>
    <row r="209" spans="1:10" ht="24" customHeight="1">
      <c r="A209" s="10"/>
      <c r="B209" s="6"/>
      <c r="C209" s="6"/>
      <c r="D209" s="8"/>
      <c r="E209" s="6"/>
      <c r="F209" s="6"/>
      <c r="G209" s="6"/>
      <c r="H209" s="9" t="str">
        <f>IF(J209&lt;&gt;"Да","",SUMIFS(Остатки!$D$8:$D$37,Остатки!$A$8:$A$37,B209)+SUMIFS($D$8:D209,$B$8:B209,B209,$C$8:C209,"Приход",$J$8:J209,"Да")-SUMIFS($D$8:D209,$B$8:B209,B209,$C$8:C209,"Выдача",$J$8:J209,"Да")+SUMIFS($D$8:D209,$B$8:B209,B209,$C$8:C209,"Возврат",$J$8:J209,"Да"))</f>
        <v/>
      </c>
      <c r="I209" s="1" t="str">
        <f t="shared" si="3"/>
        <v/>
      </c>
      <c r="J209" s="1" t="str">
        <f>IF(COUNTA(A209:G209)=0,"",IF(COUNTIFS(Остатки!$A$8:$A$37,B209)&lt;&gt;1,"Нет",IF(AND(ISNUMBER(A209),A209&gt;=DATE(2000,1,1),A209&lt;=DATE(2100,12,31),OR(C209="Приход",C209="Выдача",C209="Возврат"),ISNUMBER(D209),D209&gt;=0.001,D209&lt;=1000000000,INDEX(Остатки!$B$8:$B$37,MATCH(B209,Остатки!$A$8:$A$37,0))&lt;&gt;"",ISNUMBER(INDEX(Остатки!$D$8:$D$37,MATCH(B209,Остатки!$A$8:$A$37,0))),NOT(ISBLANK(INDEX(Остатки!$D$8:$D$37,MATCH(B209,Остатки!$A$8:$A$37,0))))),"Да","Нет")))</f>
        <v/>
      </c>
    </row>
    <row r="210" spans="1:10" ht="24" customHeight="1">
      <c r="A210" s="10"/>
      <c r="B210" s="6"/>
      <c r="C210" s="6"/>
      <c r="D210" s="8"/>
      <c r="E210" s="6"/>
      <c r="F210" s="6"/>
      <c r="G210" s="6"/>
      <c r="H210" s="9" t="str">
        <f>IF(J210&lt;&gt;"Да","",SUMIFS(Остатки!$D$8:$D$37,Остатки!$A$8:$A$37,B210)+SUMIFS($D$8:D210,$B$8:B210,B210,$C$8:C210,"Приход",$J$8:J210,"Да")-SUMIFS($D$8:D210,$B$8:B210,B210,$C$8:C210,"Выдача",$J$8:J210,"Да")+SUMIFS($D$8:D210,$B$8:B210,B210,$C$8:C210,"Возврат",$J$8:J210,"Да"))</f>
        <v/>
      </c>
      <c r="I210" s="1" t="str">
        <f t="shared" si="3"/>
        <v/>
      </c>
      <c r="J210" s="1" t="str">
        <f>IF(COUNTA(A210:G210)=0,"",IF(COUNTIFS(Остатки!$A$8:$A$37,B210)&lt;&gt;1,"Нет",IF(AND(ISNUMBER(A210),A210&gt;=DATE(2000,1,1),A210&lt;=DATE(2100,12,31),OR(C210="Приход",C210="Выдача",C210="Возврат"),ISNUMBER(D210),D210&gt;=0.001,D210&lt;=1000000000,INDEX(Остатки!$B$8:$B$37,MATCH(B210,Остатки!$A$8:$A$37,0))&lt;&gt;"",ISNUMBER(INDEX(Остатки!$D$8:$D$37,MATCH(B210,Остатки!$A$8:$A$37,0))),NOT(ISBLANK(INDEX(Остатки!$D$8:$D$37,MATCH(B210,Остатки!$A$8:$A$37,0))))),"Да","Нет")))</f>
        <v/>
      </c>
    </row>
    <row r="211" spans="1:10" ht="24" customHeight="1">
      <c r="A211" s="10"/>
      <c r="B211" s="6"/>
      <c r="C211" s="6"/>
      <c r="D211" s="8"/>
      <c r="E211" s="6"/>
      <c r="F211" s="6"/>
      <c r="G211" s="6"/>
      <c r="H211" s="9" t="str">
        <f>IF(J211&lt;&gt;"Да","",SUMIFS(Остатки!$D$8:$D$37,Остатки!$A$8:$A$37,B211)+SUMIFS($D$8:D211,$B$8:B211,B211,$C$8:C211,"Приход",$J$8:J211,"Да")-SUMIFS($D$8:D211,$B$8:B211,B211,$C$8:C211,"Выдача",$J$8:J211,"Да")+SUMIFS($D$8:D211,$B$8:B211,B211,$C$8:C211,"Возврат",$J$8:J211,"Да"))</f>
        <v/>
      </c>
      <c r="I211" s="1" t="str">
        <f t="shared" si="3"/>
        <v/>
      </c>
      <c r="J211" s="1" t="str">
        <f>IF(COUNTA(A211:G211)=0,"",IF(COUNTIFS(Остатки!$A$8:$A$37,B211)&lt;&gt;1,"Нет",IF(AND(ISNUMBER(A211),A211&gt;=DATE(2000,1,1),A211&lt;=DATE(2100,12,31),OR(C211="Приход",C211="Выдача",C211="Возврат"),ISNUMBER(D211),D211&gt;=0.001,D211&lt;=1000000000,INDEX(Остатки!$B$8:$B$37,MATCH(B211,Остатки!$A$8:$A$37,0))&lt;&gt;"",ISNUMBER(INDEX(Остатки!$D$8:$D$37,MATCH(B211,Остатки!$A$8:$A$37,0))),NOT(ISBLANK(INDEX(Остатки!$D$8:$D$37,MATCH(B211,Остатки!$A$8:$A$37,0))))),"Да","Нет")))</f>
        <v/>
      </c>
    </row>
    <row r="212" spans="1:10" ht="24" customHeight="1">
      <c r="A212" s="10"/>
      <c r="B212" s="6"/>
      <c r="C212" s="6"/>
      <c r="D212" s="8"/>
      <c r="E212" s="6"/>
      <c r="F212" s="6"/>
      <c r="G212" s="6"/>
      <c r="H212" s="9" t="str">
        <f>IF(J212&lt;&gt;"Да","",SUMIFS(Остатки!$D$8:$D$37,Остатки!$A$8:$A$37,B212)+SUMIFS($D$8:D212,$B$8:B212,B212,$C$8:C212,"Приход",$J$8:J212,"Да")-SUMIFS($D$8:D212,$B$8:B212,B212,$C$8:C212,"Выдача",$J$8:J212,"Да")+SUMIFS($D$8:D212,$B$8:B212,B212,$C$8:C212,"Возврат",$J$8:J212,"Да"))</f>
        <v/>
      </c>
      <c r="I212" s="1" t="str">
        <f t="shared" si="3"/>
        <v/>
      </c>
      <c r="J212" s="1" t="str">
        <f>IF(COUNTA(A212:G212)=0,"",IF(COUNTIFS(Остатки!$A$8:$A$37,B212)&lt;&gt;1,"Нет",IF(AND(ISNUMBER(A212),A212&gt;=DATE(2000,1,1),A212&lt;=DATE(2100,12,31),OR(C212="Приход",C212="Выдача",C212="Возврат"),ISNUMBER(D212),D212&gt;=0.001,D212&lt;=1000000000,INDEX(Остатки!$B$8:$B$37,MATCH(B212,Остатки!$A$8:$A$37,0))&lt;&gt;"",ISNUMBER(INDEX(Остатки!$D$8:$D$37,MATCH(B212,Остатки!$A$8:$A$37,0))),NOT(ISBLANK(INDEX(Остатки!$D$8:$D$37,MATCH(B212,Остатки!$A$8:$A$37,0))))),"Да","Нет")))</f>
        <v/>
      </c>
    </row>
    <row r="213" spans="1:10" ht="24" customHeight="1">
      <c r="A213" s="10"/>
      <c r="B213" s="6"/>
      <c r="C213" s="6"/>
      <c r="D213" s="8"/>
      <c r="E213" s="6"/>
      <c r="F213" s="6"/>
      <c r="G213" s="6"/>
      <c r="H213" s="9" t="str">
        <f>IF(J213&lt;&gt;"Да","",SUMIFS(Остатки!$D$8:$D$37,Остатки!$A$8:$A$37,B213)+SUMIFS($D$8:D213,$B$8:B213,B213,$C$8:C213,"Приход",$J$8:J213,"Да")-SUMIFS($D$8:D213,$B$8:B213,B213,$C$8:C213,"Выдача",$J$8:J213,"Да")+SUMIFS($D$8:D213,$B$8:B213,B213,$C$8:C213,"Возврат",$J$8:J213,"Да"))</f>
        <v/>
      </c>
      <c r="I213" s="1" t="str">
        <f t="shared" si="3"/>
        <v/>
      </c>
      <c r="J213" s="1" t="str">
        <f>IF(COUNTA(A213:G213)=0,"",IF(COUNTIFS(Остатки!$A$8:$A$37,B213)&lt;&gt;1,"Нет",IF(AND(ISNUMBER(A213),A213&gt;=DATE(2000,1,1),A213&lt;=DATE(2100,12,31),OR(C213="Приход",C213="Выдача",C213="Возврат"),ISNUMBER(D213),D213&gt;=0.001,D213&lt;=1000000000,INDEX(Остатки!$B$8:$B$37,MATCH(B213,Остатки!$A$8:$A$37,0))&lt;&gt;"",ISNUMBER(INDEX(Остатки!$D$8:$D$37,MATCH(B213,Остатки!$A$8:$A$37,0))),NOT(ISBLANK(INDEX(Остатки!$D$8:$D$37,MATCH(B213,Остатки!$A$8:$A$37,0))))),"Да","Нет")))</f>
        <v/>
      </c>
    </row>
    <row r="214" spans="1:10" ht="24" customHeight="1">
      <c r="A214" s="10"/>
      <c r="B214" s="6"/>
      <c r="C214" s="6"/>
      <c r="D214" s="8"/>
      <c r="E214" s="6"/>
      <c r="F214" s="6"/>
      <c r="G214" s="6"/>
      <c r="H214" s="9" t="str">
        <f>IF(J214&lt;&gt;"Да","",SUMIFS(Остатки!$D$8:$D$37,Остатки!$A$8:$A$37,B214)+SUMIFS($D$8:D214,$B$8:B214,B214,$C$8:C214,"Приход",$J$8:J214,"Да")-SUMIFS($D$8:D214,$B$8:B214,B214,$C$8:C214,"Выдача",$J$8:J214,"Да")+SUMIFS($D$8:D214,$B$8:B214,B214,$C$8:C214,"Возврат",$J$8:J214,"Да"))</f>
        <v/>
      </c>
      <c r="I214" s="1" t="str">
        <f t="shared" si="3"/>
        <v/>
      </c>
      <c r="J214" s="1" t="str">
        <f>IF(COUNTA(A214:G214)=0,"",IF(COUNTIFS(Остатки!$A$8:$A$37,B214)&lt;&gt;1,"Нет",IF(AND(ISNUMBER(A214),A214&gt;=DATE(2000,1,1),A214&lt;=DATE(2100,12,31),OR(C214="Приход",C214="Выдача",C214="Возврат"),ISNUMBER(D214),D214&gt;=0.001,D214&lt;=1000000000,INDEX(Остатки!$B$8:$B$37,MATCH(B214,Остатки!$A$8:$A$37,0))&lt;&gt;"",ISNUMBER(INDEX(Остатки!$D$8:$D$37,MATCH(B214,Остатки!$A$8:$A$37,0))),NOT(ISBLANK(INDEX(Остатки!$D$8:$D$37,MATCH(B214,Остатки!$A$8:$A$37,0))))),"Да","Нет")))</f>
        <v/>
      </c>
    </row>
    <row r="215" spans="1:10" ht="24" customHeight="1">
      <c r="A215" s="10"/>
      <c r="B215" s="6"/>
      <c r="C215" s="6"/>
      <c r="D215" s="8"/>
      <c r="E215" s="6"/>
      <c r="F215" s="6"/>
      <c r="G215" s="6"/>
      <c r="H215" s="9" t="str">
        <f>IF(J215&lt;&gt;"Да","",SUMIFS(Остатки!$D$8:$D$37,Остатки!$A$8:$A$37,B215)+SUMIFS($D$8:D215,$B$8:B215,B215,$C$8:C215,"Приход",$J$8:J215,"Да")-SUMIFS($D$8:D215,$B$8:B215,B215,$C$8:C215,"Выдача",$J$8:J215,"Да")+SUMIFS($D$8:D215,$B$8:B215,B215,$C$8:C215,"Возврат",$J$8:J215,"Да"))</f>
        <v/>
      </c>
      <c r="I215" s="1" t="str">
        <f t="shared" si="3"/>
        <v/>
      </c>
      <c r="J215" s="1" t="str">
        <f>IF(COUNTA(A215:G215)=0,"",IF(COUNTIFS(Остатки!$A$8:$A$37,B215)&lt;&gt;1,"Нет",IF(AND(ISNUMBER(A215),A215&gt;=DATE(2000,1,1),A215&lt;=DATE(2100,12,31),OR(C215="Приход",C215="Выдача",C215="Возврат"),ISNUMBER(D215),D215&gt;=0.001,D215&lt;=1000000000,INDEX(Остатки!$B$8:$B$37,MATCH(B215,Остатки!$A$8:$A$37,0))&lt;&gt;"",ISNUMBER(INDEX(Остатки!$D$8:$D$37,MATCH(B215,Остатки!$A$8:$A$37,0))),NOT(ISBLANK(INDEX(Остатки!$D$8:$D$37,MATCH(B215,Остатки!$A$8:$A$37,0))))),"Да","Нет")))</f>
        <v/>
      </c>
    </row>
    <row r="216" spans="1:10" ht="24" customHeight="1">
      <c r="A216" s="10"/>
      <c r="B216" s="6"/>
      <c r="C216" s="6"/>
      <c r="D216" s="8"/>
      <c r="E216" s="6"/>
      <c r="F216" s="6"/>
      <c r="G216" s="6"/>
      <c r="H216" s="9" t="str">
        <f>IF(J216&lt;&gt;"Да","",SUMIFS(Остатки!$D$8:$D$37,Остатки!$A$8:$A$37,B216)+SUMIFS($D$8:D216,$B$8:B216,B216,$C$8:C216,"Приход",$J$8:J216,"Да")-SUMIFS($D$8:D216,$B$8:B216,B216,$C$8:C216,"Выдача",$J$8:J216,"Да")+SUMIFS($D$8:D216,$B$8:B216,B216,$C$8:C216,"Возврат",$J$8:J216,"Да"))</f>
        <v/>
      </c>
      <c r="I216" s="1" t="str">
        <f t="shared" si="3"/>
        <v/>
      </c>
      <c r="J216" s="1" t="str">
        <f>IF(COUNTA(A216:G216)=0,"",IF(COUNTIFS(Остатки!$A$8:$A$37,B216)&lt;&gt;1,"Нет",IF(AND(ISNUMBER(A216),A216&gt;=DATE(2000,1,1),A216&lt;=DATE(2100,12,31),OR(C216="Приход",C216="Выдача",C216="Возврат"),ISNUMBER(D216),D216&gt;=0.001,D216&lt;=1000000000,INDEX(Остатки!$B$8:$B$37,MATCH(B216,Остатки!$A$8:$A$37,0))&lt;&gt;"",ISNUMBER(INDEX(Остатки!$D$8:$D$37,MATCH(B216,Остатки!$A$8:$A$37,0))),NOT(ISBLANK(INDEX(Остатки!$D$8:$D$37,MATCH(B216,Остатки!$A$8:$A$37,0))))),"Да","Нет")))</f>
        <v/>
      </c>
    </row>
    <row r="217" spans="1:10" ht="24" customHeight="1">
      <c r="A217" s="10"/>
      <c r="B217" s="6"/>
      <c r="C217" s="6"/>
      <c r="D217" s="8"/>
      <c r="E217" s="6"/>
      <c r="F217" s="6"/>
      <c r="G217" s="6"/>
      <c r="H217" s="9" t="str">
        <f>IF(J217&lt;&gt;"Да","",SUMIFS(Остатки!$D$8:$D$37,Остатки!$A$8:$A$37,B217)+SUMIFS($D$8:D217,$B$8:B217,B217,$C$8:C217,"Приход",$J$8:J217,"Да")-SUMIFS($D$8:D217,$B$8:B217,B217,$C$8:C217,"Выдача",$J$8:J217,"Да")+SUMIFS($D$8:D217,$B$8:B217,B217,$C$8:C217,"Возврат",$J$8:J217,"Да"))</f>
        <v/>
      </c>
      <c r="I217" s="1" t="str">
        <f t="shared" si="3"/>
        <v/>
      </c>
      <c r="J217" s="1" t="str">
        <f>IF(COUNTA(A217:G217)=0,"",IF(COUNTIFS(Остатки!$A$8:$A$37,B217)&lt;&gt;1,"Нет",IF(AND(ISNUMBER(A217),A217&gt;=DATE(2000,1,1),A217&lt;=DATE(2100,12,31),OR(C217="Приход",C217="Выдача",C217="Возврат"),ISNUMBER(D217),D217&gt;=0.001,D217&lt;=1000000000,INDEX(Остатки!$B$8:$B$37,MATCH(B217,Остатки!$A$8:$A$37,0))&lt;&gt;"",ISNUMBER(INDEX(Остатки!$D$8:$D$37,MATCH(B217,Остатки!$A$8:$A$37,0))),NOT(ISBLANK(INDEX(Остатки!$D$8:$D$37,MATCH(B217,Остатки!$A$8:$A$37,0))))),"Да","Нет")))</f>
        <v/>
      </c>
    </row>
    <row r="218" spans="1:10" ht="24" customHeight="1">
      <c r="A218" s="10"/>
      <c r="B218" s="6"/>
      <c r="C218" s="6"/>
      <c r="D218" s="8"/>
      <c r="E218" s="6"/>
      <c r="F218" s="6"/>
      <c r="G218" s="6"/>
      <c r="H218" s="9" t="str">
        <f>IF(J218&lt;&gt;"Да","",SUMIFS(Остатки!$D$8:$D$37,Остатки!$A$8:$A$37,B218)+SUMIFS($D$8:D218,$B$8:B218,B218,$C$8:C218,"Приход",$J$8:J218,"Да")-SUMIFS($D$8:D218,$B$8:B218,B218,$C$8:C218,"Выдача",$J$8:J218,"Да")+SUMIFS($D$8:D218,$B$8:B218,B218,$C$8:C218,"Возврат",$J$8:J218,"Да"))</f>
        <v/>
      </c>
      <c r="I218" s="1" t="str">
        <f t="shared" si="3"/>
        <v/>
      </c>
      <c r="J218" s="1" t="str">
        <f>IF(COUNTA(A218:G218)=0,"",IF(COUNTIFS(Остатки!$A$8:$A$37,B218)&lt;&gt;1,"Нет",IF(AND(ISNUMBER(A218),A218&gt;=DATE(2000,1,1),A218&lt;=DATE(2100,12,31),OR(C218="Приход",C218="Выдача",C218="Возврат"),ISNUMBER(D218),D218&gt;=0.001,D218&lt;=1000000000,INDEX(Остатки!$B$8:$B$37,MATCH(B218,Остатки!$A$8:$A$37,0))&lt;&gt;"",ISNUMBER(INDEX(Остатки!$D$8:$D$37,MATCH(B218,Остатки!$A$8:$A$37,0))),NOT(ISBLANK(INDEX(Остатки!$D$8:$D$37,MATCH(B218,Остатки!$A$8:$A$37,0))))),"Да","Нет")))</f>
        <v/>
      </c>
    </row>
    <row r="219" spans="1:10" ht="24" customHeight="1">
      <c r="A219" s="10"/>
      <c r="B219" s="6"/>
      <c r="C219" s="6"/>
      <c r="D219" s="8"/>
      <c r="E219" s="6"/>
      <c r="F219" s="6"/>
      <c r="G219" s="6"/>
      <c r="H219" s="9" t="str">
        <f>IF(J219&lt;&gt;"Да","",SUMIFS(Остатки!$D$8:$D$37,Остатки!$A$8:$A$37,B219)+SUMIFS($D$8:D219,$B$8:B219,B219,$C$8:C219,"Приход",$J$8:J219,"Да")-SUMIFS($D$8:D219,$B$8:B219,B219,$C$8:C219,"Выдача",$J$8:J219,"Да")+SUMIFS($D$8:D219,$B$8:B219,B219,$C$8:C219,"Возврат",$J$8:J219,"Да"))</f>
        <v/>
      </c>
      <c r="I219" s="1" t="str">
        <f t="shared" si="3"/>
        <v/>
      </c>
      <c r="J219" s="1" t="str">
        <f>IF(COUNTA(A219:G219)=0,"",IF(COUNTIFS(Остатки!$A$8:$A$37,B219)&lt;&gt;1,"Нет",IF(AND(ISNUMBER(A219),A219&gt;=DATE(2000,1,1),A219&lt;=DATE(2100,12,31),OR(C219="Приход",C219="Выдача",C219="Возврат"),ISNUMBER(D219),D219&gt;=0.001,D219&lt;=1000000000,INDEX(Остатки!$B$8:$B$37,MATCH(B219,Остатки!$A$8:$A$37,0))&lt;&gt;"",ISNUMBER(INDEX(Остатки!$D$8:$D$37,MATCH(B219,Остатки!$A$8:$A$37,0))),NOT(ISBLANK(INDEX(Остатки!$D$8:$D$37,MATCH(B219,Остатки!$A$8:$A$37,0))))),"Да","Нет")))</f>
        <v/>
      </c>
    </row>
    <row r="220" spans="1:10" ht="24" customHeight="1">
      <c r="A220" s="10"/>
      <c r="B220" s="6"/>
      <c r="C220" s="6"/>
      <c r="D220" s="8"/>
      <c r="E220" s="6"/>
      <c r="F220" s="6"/>
      <c r="G220" s="6"/>
      <c r="H220" s="9" t="str">
        <f>IF(J220&lt;&gt;"Да","",SUMIFS(Остатки!$D$8:$D$37,Остатки!$A$8:$A$37,B220)+SUMIFS($D$8:D220,$B$8:B220,B220,$C$8:C220,"Приход",$J$8:J220,"Да")-SUMIFS($D$8:D220,$B$8:B220,B220,$C$8:C220,"Выдача",$J$8:J220,"Да")+SUMIFS($D$8:D220,$B$8:B220,B220,$C$8:C220,"Возврат",$J$8:J220,"Да"))</f>
        <v/>
      </c>
      <c r="I220" s="1" t="str">
        <f t="shared" si="3"/>
        <v/>
      </c>
      <c r="J220" s="1" t="str">
        <f>IF(COUNTA(A220:G220)=0,"",IF(COUNTIFS(Остатки!$A$8:$A$37,B220)&lt;&gt;1,"Нет",IF(AND(ISNUMBER(A220),A220&gt;=DATE(2000,1,1),A220&lt;=DATE(2100,12,31),OR(C220="Приход",C220="Выдача",C220="Возврат"),ISNUMBER(D220),D220&gt;=0.001,D220&lt;=1000000000,INDEX(Остатки!$B$8:$B$37,MATCH(B220,Остатки!$A$8:$A$37,0))&lt;&gt;"",ISNUMBER(INDEX(Остатки!$D$8:$D$37,MATCH(B220,Остатки!$A$8:$A$37,0))),NOT(ISBLANK(INDEX(Остатки!$D$8:$D$37,MATCH(B220,Остатки!$A$8:$A$37,0))))),"Да","Нет")))</f>
        <v/>
      </c>
    </row>
    <row r="221" spans="1:10" ht="24" customHeight="1">
      <c r="A221" s="10"/>
      <c r="B221" s="6"/>
      <c r="C221" s="6"/>
      <c r="D221" s="8"/>
      <c r="E221" s="6"/>
      <c r="F221" s="6"/>
      <c r="G221" s="6"/>
      <c r="H221" s="9" t="str">
        <f>IF(J221&lt;&gt;"Да","",SUMIFS(Остатки!$D$8:$D$37,Остатки!$A$8:$A$37,B221)+SUMIFS($D$8:D221,$B$8:B221,B221,$C$8:C221,"Приход",$J$8:J221,"Да")-SUMIFS($D$8:D221,$B$8:B221,B221,$C$8:C221,"Выдача",$J$8:J221,"Да")+SUMIFS($D$8:D221,$B$8:B221,B221,$C$8:C221,"Возврат",$J$8:J221,"Да"))</f>
        <v/>
      </c>
      <c r="I221" s="1" t="str">
        <f t="shared" si="3"/>
        <v/>
      </c>
      <c r="J221" s="1" t="str">
        <f>IF(COUNTA(A221:G221)=0,"",IF(COUNTIFS(Остатки!$A$8:$A$37,B221)&lt;&gt;1,"Нет",IF(AND(ISNUMBER(A221),A221&gt;=DATE(2000,1,1),A221&lt;=DATE(2100,12,31),OR(C221="Приход",C221="Выдача",C221="Возврат"),ISNUMBER(D221),D221&gt;=0.001,D221&lt;=1000000000,INDEX(Остатки!$B$8:$B$37,MATCH(B221,Остатки!$A$8:$A$37,0))&lt;&gt;"",ISNUMBER(INDEX(Остатки!$D$8:$D$37,MATCH(B221,Остатки!$A$8:$A$37,0))),NOT(ISBLANK(INDEX(Остатки!$D$8:$D$37,MATCH(B221,Остатки!$A$8:$A$37,0))))),"Да","Нет")))</f>
        <v/>
      </c>
    </row>
    <row r="222" spans="1:10" ht="24" customHeight="1">
      <c r="A222" s="10"/>
      <c r="B222" s="6"/>
      <c r="C222" s="6"/>
      <c r="D222" s="8"/>
      <c r="E222" s="6"/>
      <c r="F222" s="6"/>
      <c r="G222" s="6"/>
      <c r="H222" s="9" t="str">
        <f>IF(J222&lt;&gt;"Да","",SUMIFS(Остатки!$D$8:$D$37,Остатки!$A$8:$A$37,B222)+SUMIFS($D$8:D222,$B$8:B222,B222,$C$8:C222,"Приход",$J$8:J222,"Да")-SUMIFS($D$8:D222,$B$8:B222,B222,$C$8:C222,"Выдача",$J$8:J222,"Да")+SUMIFS($D$8:D222,$B$8:B222,B222,$C$8:C222,"Возврат",$J$8:J222,"Да"))</f>
        <v/>
      </c>
      <c r="I222" s="1" t="str">
        <f t="shared" si="3"/>
        <v/>
      </c>
      <c r="J222" s="1" t="str">
        <f>IF(COUNTA(A222:G222)=0,"",IF(COUNTIFS(Остатки!$A$8:$A$37,B222)&lt;&gt;1,"Нет",IF(AND(ISNUMBER(A222),A222&gt;=DATE(2000,1,1),A222&lt;=DATE(2100,12,31),OR(C222="Приход",C222="Выдача",C222="Возврат"),ISNUMBER(D222),D222&gt;=0.001,D222&lt;=1000000000,INDEX(Остатки!$B$8:$B$37,MATCH(B222,Остатки!$A$8:$A$37,0))&lt;&gt;"",ISNUMBER(INDEX(Остатки!$D$8:$D$37,MATCH(B222,Остатки!$A$8:$A$37,0))),NOT(ISBLANK(INDEX(Остатки!$D$8:$D$37,MATCH(B222,Остатки!$A$8:$A$37,0))))),"Да","Нет")))</f>
        <v/>
      </c>
    </row>
    <row r="223" spans="1:10" ht="24" customHeight="1">
      <c r="A223" s="10"/>
      <c r="B223" s="6"/>
      <c r="C223" s="6"/>
      <c r="D223" s="8"/>
      <c r="E223" s="6"/>
      <c r="F223" s="6"/>
      <c r="G223" s="6"/>
      <c r="H223" s="9" t="str">
        <f>IF(J223&lt;&gt;"Да","",SUMIFS(Остатки!$D$8:$D$37,Остатки!$A$8:$A$37,B223)+SUMIFS($D$8:D223,$B$8:B223,B223,$C$8:C223,"Приход",$J$8:J223,"Да")-SUMIFS($D$8:D223,$B$8:B223,B223,$C$8:C223,"Выдача",$J$8:J223,"Да")+SUMIFS($D$8:D223,$B$8:B223,B223,$C$8:C223,"Возврат",$J$8:J223,"Да"))</f>
        <v/>
      </c>
      <c r="I223" s="1" t="str">
        <f t="shared" si="3"/>
        <v/>
      </c>
      <c r="J223" s="1" t="str">
        <f>IF(COUNTA(A223:G223)=0,"",IF(COUNTIFS(Остатки!$A$8:$A$37,B223)&lt;&gt;1,"Нет",IF(AND(ISNUMBER(A223),A223&gt;=DATE(2000,1,1),A223&lt;=DATE(2100,12,31),OR(C223="Приход",C223="Выдача",C223="Возврат"),ISNUMBER(D223),D223&gt;=0.001,D223&lt;=1000000000,INDEX(Остатки!$B$8:$B$37,MATCH(B223,Остатки!$A$8:$A$37,0))&lt;&gt;"",ISNUMBER(INDEX(Остатки!$D$8:$D$37,MATCH(B223,Остатки!$A$8:$A$37,0))),NOT(ISBLANK(INDEX(Остатки!$D$8:$D$37,MATCH(B223,Остатки!$A$8:$A$37,0))))),"Да","Нет")))</f>
        <v/>
      </c>
    </row>
    <row r="224" spans="1:10" ht="24" customHeight="1">
      <c r="A224" s="10"/>
      <c r="B224" s="6"/>
      <c r="C224" s="6"/>
      <c r="D224" s="8"/>
      <c r="E224" s="6"/>
      <c r="F224" s="6"/>
      <c r="G224" s="6"/>
      <c r="H224" s="9" t="str">
        <f>IF(J224&lt;&gt;"Да","",SUMIFS(Остатки!$D$8:$D$37,Остатки!$A$8:$A$37,B224)+SUMIFS($D$8:D224,$B$8:B224,B224,$C$8:C224,"Приход",$J$8:J224,"Да")-SUMIFS($D$8:D224,$B$8:B224,B224,$C$8:C224,"Выдача",$J$8:J224,"Да")+SUMIFS($D$8:D224,$B$8:B224,B224,$C$8:C224,"Возврат",$J$8:J224,"Да"))</f>
        <v/>
      </c>
      <c r="I224" s="1" t="str">
        <f t="shared" si="3"/>
        <v/>
      </c>
      <c r="J224" s="1" t="str">
        <f>IF(COUNTA(A224:G224)=0,"",IF(COUNTIFS(Остатки!$A$8:$A$37,B224)&lt;&gt;1,"Нет",IF(AND(ISNUMBER(A224),A224&gt;=DATE(2000,1,1),A224&lt;=DATE(2100,12,31),OR(C224="Приход",C224="Выдача",C224="Возврат"),ISNUMBER(D224),D224&gt;=0.001,D224&lt;=1000000000,INDEX(Остатки!$B$8:$B$37,MATCH(B224,Остатки!$A$8:$A$37,0))&lt;&gt;"",ISNUMBER(INDEX(Остатки!$D$8:$D$37,MATCH(B224,Остатки!$A$8:$A$37,0))),NOT(ISBLANK(INDEX(Остатки!$D$8:$D$37,MATCH(B224,Остатки!$A$8:$A$37,0))))),"Да","Нет")))</f>
        <v/>
      </c>
    </row>
    <row r="225" spans="1:10" ht="24" customHeight="1">
      <c r="A225" s="10"/>
      <c r="B225" s="6"/>
      <c r="C225" s="6"/>
      <c r="D225" s="8"/>
      <c r="E225" s="6"/>
      <c r="F225" s="6"/>
      <c r="G225" s="6"/>
      <c r="H225" s="9" t="str">
        <f>IF(J225&lt;&gt;"Да","",SUMIFS(Остатки!$D$8:$D$37,Остатки!$A$8:$A$37,B225)+SUMIFS($D$8:D225,$B$8:B225,B225,$C$8:C225,"Приход",$J$8:J225,"Да")-SUMIFS($D$8:D225,$B$8:B225,B225,$C$8:C225,"Выдача",$J$8:J225,"Да")+SUMIFS($D$8:D225,$B$8:B225,B225,$C$8:C225,"Возврат",$J$8:J225,"Да"))</f>
        <v/>
      </c>
      <c r="I225" s="1" t="str">
        <f t="shared" si="3"/>
        <v/>
      </c>
      <c r="J225" s="1" t="str">
        <f>IF(COUNTA(A225:G225)=0,"",IF(COUNTIFS(Остатки!$A$8:$A$37,B225)&lt;&gt;1,"Нет",IF(AND(ISNUMBER(A225),A225&gt;=DATE(2000,1,1),A225&lt;=DATE(2100,12,31),OR(C225="Приход",C225="Выдача",C225="Возврат"),ISNUMBER(D225),D225&gt;=0.001,D225&lt;=1000000000,INDEX(Остатки!$B$8:$B$37,MATCH(B225,Остатки!$A$8:$A$37,0))&lt;&gt;"",ISNUMBER(INDEX(Остатки!$D$8:$D$37,MATCH(B225,Остатки!$A$8:$A$37,0))),NOT(ISBLANK(INDEX(Остатки!$D$8:$D$37,MATCH(B225,Остатки!$A$8:$A$37,0))))),"Да","Нет")))</f>
        <v/>
      </c>
    </row>
    <row r="226" spans="1:10" ht="24" customHeight="1">
      <c r="A226" s="10"/>
      <c r="B226" s="6"/>
      <c r="C226" s="6"/>
      <c r="D226" s="8"/>
      <c r="E226" s="6"/>
      <c r="F226" s="6"/>
      <c r="G226" s="6"/>
      <c r="H226" s="9" t="str">
        <f>IF(J226&lt;&gt;"Да","",SUMIFS(Остатки!$D$8:$D$37,Остатки!$A$8:$A$37,B226)+SUMIFS($D$8:D226,$B$8:B226,B226,$C$8:C226,"Приход",$J$8:J226,"Да")-SUMIFS($D$8:D226,$B$8:B226,B226,$C$8:C226,"Выдача",$J$8:J226,"Да")+SUMIFS($D$8:D226,$B$8:B226,B226,$C$8:C226,"Возврат",$J$8:J226,"Да"))</f>
        <v/>
      </c>
      <c r="I226" s="1" t="str">
        <f t="shared" si="3"/>
        <v/>
      </c>
      <c r="J226" s="1" t="str">
        <f>IF(COUNTA(A226:G226)=0,"",IF(COUNTIFS(Остатки!$A$8:$A$37,B226)&lt;&gt;1,"Нет",IF(AND(ISNUMBER(A226),A226&gt;=DATE(2000,1,1),A226&lt;=DATE(2100,12,31),OR(C226="Приход",C226="Выдача",C226="Возврат"),ISNUMBER(D226),D226&gt;=0.001,D226&lt;=1000000000,INDEX(Остатки!$B$8:$B$37,MATCH(B226,Остатки!$A$8:$A$37,0))&lt;&gt;"",ISNUMBER(INDEX(Остатки!$D$8:$D$37,MATCH(B226,Остатки!$A$8:$A$37,0))),NOT(ISBLANK(INDEX(Остатки!$D$8:$D$37,MATCH(B226,Остатки!$A$8:$A$37,0))))),"Да","Нет")))</f>
        <v/>
      </c>
    </row>
    <row r="227" spans="1:10" ht="24" customHeight="1">
      <c r="A227" s="10"/>
      <c r="B227" s="6"/>
      <c r="C227" s="6"/>
      <c r="D227" s="8"/>
      <c r="E227" s="6"/>
      <c r="F227" s="6"/>
      <c r="G227" s="6"/>
      <c r="H227" s="9" t="str">
        <f>IF(J227&lt;&gt;"Да","",SUMIFS(Остатки!$D$8:$D$37,Остатки!$A$8:$A$37,B227)+SUMIFS($D$8:D227,$B$8:B227,B227,$C$8:C227,"Приход",$J$8:J227,"Да")-SUMIFS($D$8:D227,$B$8:B227,B227,$C$8:C227,"Выдача",$J$8:J227,"Да")+SUMIFS($D$8:D227,$B$8:B227,B227,$C$8:C227,"Возврат",$J$8:J227,"Да"))</f>
        <v/>
      </c>
      <c r="I227" s="1" t="str">
        <f t="shared" si="3"/>
        <v/>
      </c>
      <c r="J227" s="1" t="str">
        <f>IF(COUNTA(A227:G227)=0,"",IF(COUNTIFS(Остатки!$A$8:$A$37,B227)&lt;&gt;1,"Нет",IF(AND(ISNUMBER(A227),A227&gt;=DATE(2000,1,1),A227&lt;=DATE(2100,12,31),OR(C227="Приход",C227="Выдача",C227="Возврат"),ISNUMBER(D227),D227&gt;=0.001,D227&lt;=1000000000,INDEX(Остатки!$B$8:$B$37,MATCH(B227,Остатки!$A$8:$A$37,0))&lt;&gt;"",ISNUMBER(INDEX(Остатки!$D$8:$D$37,MATCH(B227,Остатки!$A$8:$A$37,0))),NOT(ISBLANK(INDEX(Остатки!$D$8:$D$37,MATCH(B227,Остатки!$A$8:$A$37,0))))),"Да","Нет")))</f>
        <v/>
      </c>
    </row>
    <row r="228" spans="1:10" ht="24" customHeight="1">
      <c r="A228" s="10"/>
      <c r="B228" s="6"/>
      <c r="C228" s="6"/>
      <c r="D228" s="8"/>
      <c r="E228" s="6"/>
      <c r="F228" s="6"/>
      <c r="G228" s="6"/>
      <c r="H228" s="9" t="str">
        <f>IF(J228&lt;&gt;"Да","",SUMIFS(Остатки!$D$8:$D$37,Остатки!$A$8:$A$37,B228)+SUMIFS($D$8:D228,$B$8:B228,B228,$C$8:C228,"Приход",$J$8:J228,"Да")-SUMIFS($D$8:D228,$B$8:B228,B228,$C$8:C228,"Выдача",$J$8:J228,"Да")+SUMIFS($D$8:D228,$B$8:B228,B228,$C$8:C228,"Возврат",$J$8:J228,"Да"))</f>
        <v/>
      </c>
      <c r="I228" s="1" t="str">
        <f t="shared" si="3"/>
        <v/>
      </c>
      <c r="J228" s="1" t="str">
        <f>IF(COUNTA(A228:G228)=0,"",IF(COUNTIFS(Остатки!$A$8:$A$37,B228)&lt;&gt;1,"Нет",IF(AND(ISNUMBER(A228),A228&gt;=DATE(2000,1,1),A228&lt;=DATE(2100,12,31),OR(C228="Приход",C228="Выдача",C228="Возврат"),ISNUMBER(D228),D228&gt;=0.001,D228&lt;=1000000000,INDEX(Остатки!$B$8:$B$37,MATCH(B228,Остатки!$A$8:$A$37,0))&lt;&gt;"",ISNUMBER(INDEX(Остатки!$D$8:$D$37,MATCH(B228,Остатки!$A$8:$A$37,0))),NOT(ISBLANK(INDEX(Остатки!$D$8:$D$37,MATCH(B228,Остатки!$A$8:$A$37,0))))),"Да","Нет")))</f>
        <v/>
      </c>
    </row>
    <row r="229" spans="1:10" ht="24" customHeight="1">
      <c r="A229" s="10"/>
      <c r="B229" s="6"/>
      <c r="C229" s="6"/>
      <c r="D229" s="8"/>
      <c r="E229" s="6"/>
      <c r="F229" s="6"/>
      <c r="G229" s="6"/>
      <c r="H229" s="9" t="str">
        <f>IF(J229&lt;&gt;"Да","",SUMIFS(Остатки!$D$8:$D$37,Остатки!$A$8:$A$37,B229)+SUMIFS($D$8:D229,$B$8:B229,B229,$C$8:C229,"Приход",$J$8:J229,"Да")-SUMIFS($D$8:D229,$B$8:B229,B229,$C$8:C229,"Выдача",$J$8:J229,"Да")+SUMIFS($D$8:D229,$B$8:B229,B229,$C$8:C229,"Возврат",$J$8:J229,"Да"))</f>
        <v/>
      </c>
      <c r="I229" s="1" t="str">
        <f t="shared" si="3"/>
        <v/>
      </c>
      <c r="J229" s="1" t="str">
        <f>IF(COUNTA(A229:G229)=0,"",IF(COUNTIFS(Остатки!$A$8:$A$37,B229)&lt;&gt;1,"Нет",IF(AND(ISNUMBER(A229),A229&gt;=DATE(2000,1,1),A229&lt;=DATE(2100,12,31),OR(C229="Приход",C229="Выдача",C229="Возврат"),ISNUMBER(D229),D229&gt;=0.001,D229&lt;=1000000000,INDEX(Остатки!$B$8:$B$37,MATCH(B229,Остатки!$A$8:$A$37,0))&lt;&gt;"",ISNUMBER(INDEX(Остатки!$D$8:$D$37,MATCH(B229,Остатки!$A$8:$A$37,0))),NOT(ISBLANK(INDEX(Остатки!$D$8:$D$37,MATCH(B229,Остатки!$A$8:$A$37,0))))),"Да","Нет")))</f>
        <v/>
      </c>
    </row>
    <row r="230" spans="1:10" ht="24" customHeight="1">
      <c r="A230" s="10"/>
      <c r="B230" s="6"/>
      <c r="C230" s="6"/>
      <c r="D230" s="8"/>
      <c r="E230" s="6"/>
      <c r="F230" s="6"/>
      <c r="G230" s="6"/>
      <c r="H230" s="9" t="str">
        <f>IF(J230&lt;&gt;"Да","",SUMIFS(Остатки!$D$8:$D$37,Остатки!$A$8:$A$37,B230)+SUMIFS($D$8:D230,$B$8:B230,B230,$C$8:C230,"Приход",$J$8:J230,"Да")-SUMIFS($D$8:D230,$B$8:B230,B230,$C$8:C230,"Выдача",$J$8:J230,"Да")+SUMIFS($D$8:D230,$B$8:B230,B230,$C$8:C230,"Возврат",$J$8:J230,"Да"))</f>
        <v/>
      </c>
      <c r="I230" s="1" t="str">
        <f t="shared" si="3"/>
        <v/>
      </c>
      <c r="J230" s="1" t="str">
        <f>IF(COUNTA(A230:G230)=0,"",IF(COUNTIFS(Остатки!$A$8:$A$37,B230)&lt;&gt;1,"Нет",IF(AND(ISNUMBER(A230),A230&gt;=DATE(2000,1,1),A230&lt;=DATE(2100,12,31),OR(C230="Приход",C230="Выдача",C230="Возврат"),ISNUMBER(D230),D230&gt;=0.001,D230&lt;=1000000000,INDEX(Остатки!$B$8:$B$37,MATCH(B230,Остатки!$A$8:$A$37,0))&lt;&gt;"",ISNUMBER(INDEX(Остатки!$D$8:$D$37,MATCH(B230,Остатки!$A$8:$A$37,0))),NOT(ISBLANK(INDEX(Остатки!$D$8:$D$37,MATCH(B230,Остатки!$A$8:$A$37,0))))),"Да","Нет")))</f>
        <v/>
      </c>
    </row>
    <row r="231" spans="1:10" ht="24" customHeight="1">
      <c r="A231" s="10"/>
      <c r="B231" s="6"/>
      <c r="C231" s="6"/>
      <c r="D231" s="8"/>
      <c r="E231" s="6"/>
      <c r="F231" s="6"/>
      <c r="G231" s="6"/>
      <c r="H231" s="9" t="str">
        <f>IF(J231&lt;&gt;"Да","",SUMIFS(Остатки!$D$8:$D$37,Остатки!$A$8:$A$37,B231)+SUMIFS($D$8:D231,$B$8:B231,B231,$C$8:C231,"Приход",$J$8:J231,"Да")-SUMIFS($D$8:D231,$B$8:B231,B231,$C$8:C231,"Выдача",$J$8:J231,"Да")+SUMIFS($D$8:D231,$B$8:B231,B231,$C$8:C231,"Возврат",$J$8:J231,"Да"))</f>
        <v/>
      </c>
      <c r="I231" s="1" t="str">
        <f t="shared" si="3"/>
        <v/>
      </c>
      <c r="J231" s="1" t="str">
        <f>IF(COUNTA(A231:G231)=0,"",IF(COUNTIFS(Остатки!$A$8:$A$37,B231)&lt;&gt;1,"Нет",IF(AND(ISNUMBER(A231),A231&gt;=DATE(2000,1,1),A231&lt;=DATE(2100,12,31),OR(C231="Приход",C231="Выдача",C231="Возврат"),ISNUMBER(D231),D231&gt;=0.001,D231&lt;=1000000000,INDEX(Остатки!$B$8:$B$37,MATCH(B231,Остатки!$A$8:$A$37,0))&lt;&gt;"",ISNUMBER(INDEX(Остатки!$D$8:$D$37,MATCH(B231,Остатки!$A$8:$A$37,0))),NOT(ISBLANK(INDEX(Остатки!$D$8:$D$37,MATCH(B231,Остатки!$A$8:$A$37,0))))),"Да","Нет")))</f>
        <v/>
      </c>
    </row>
    <row r="232" spans="1:10" ht="24" customHeight="1">
      <c r="A232" s="10"/>
      <c r="B232" s="6"/>
      <c r="C232" s="6"/>
      <c r="D232" s="8"/>
      <c r="E232" s="6"/>
      <c r="F232" s="6"/>
      <c r="G232" s="6"/>
      <c r="H232" s="9" t="str">
        <f>IF(J232&lt;&gt;"Да","",SUMIFS(Остатки!$D$8:$D$37,Остатки!$A$8:$A$37,B232)+SUMIFS($D$8:D232,$B$8:B232,B232,$C$8:C232,"Приход",$J$8:J232,"Да")-SUMIFS($D$8:D232,$B$8:B232,B232,$C$8:C232,"Выдача",$J$8:J232,"Да")+SUMIFS($D$8:D232,$B$8:B232,B232,$C$8:C232,"Возврат",$J$8:J232,"Да"))</f>
        <v/>
      </c>
      <c r="I232" s="1" t="str">
        <f t="shared" si="3"/>
        <v/>
      </c>
      <c r="J232" s="1" t="str">
        <f>IF(COUNTA(A232:G232)=0,"",IF(COUNTIFS(Остатки!$A$8:$A$37,B232)&lt;&gt;1,"Нет",IF(AND(ISNUMBER(A232),A232&gt;=DATE(2000,1,1),A232&lt;=DATE(2100,12,31),OR(C232="Приход",C232="Выдача",C232="Возврат"),ISNUMBER(D232),D232&gt;=0.001,D232&lt;=1000000000,INDEX(Остатки!$B$8:$B$37,MATCH(B232,Остатки!$A$8:$A$37,0))&lt;&gt;"",ISNUMBER(INDEX(Остатки!$D$8:$D$37,MATCH(B232,Остатки!$A$8:$A$37,0))),NOT(ISBLANK(INDEX(Остатки!$D$8:$D$37,MATCH(B232,Остатки!$A$8:$A$37,0))))),"Да","Нет")))</f>
        <v/>
      </c>
    </row>
    <row r="233" spans="1:10" ht="24" customHeight="1">
      <c r="A233" s="10"/>
      <c r="B233" s="6"/>
      <c r="C233" s="6"/>
      <c r="D233" s="8"/>
      <c r="E233" s="6"/>
      <c r="F233" s="6"/>
      <c r="G233" s="6"/>
      <c r="H233" s="9" t="str">
        <f>IF(J233&lt;&gt;"Да","",SUMIFS(Остатки!$D$8:$D$37,Остатки!$A$8:$A$37,B233)+SUMIFS($D$8:D233,$B$8:B233,B233,$C$8:C233,"Приход",$J$8:J233,"Да")-SUMIFS($D$8:D233,$B$8:B233,B233,$C$8:C233,"Выдача",$J$8:J233,"Да")+SUMIFS($D$8:D233,$B$8:B233,B233,$C$8:C233,"Возврат",$J$8:J233,"Да"))</f>
        <v/>
      </c>
      <c r="I233" s="1" t="str">
        <f t="shared" si="3"/>
        <v/>
      </c>
      <c r="J233" s="1" t="str">
        <f>IF(COUNTA(A233:G233)=0,"",IF(COUNTIFS(Остатки!$A$8:$A$37,B233)&lt;&gt;1,"Нет",IF(AND(ISNUMBER(A233),A233&gt;=DATE(2000,1,1),A233&lt;=DATE(2100,12,31),OR(C233="Приход",C233="Выдача",C233="Возврат"),ISNUMBER(D233),D233&gt;=0.001,D233&lt;=1000000000,INDEX(Остатки!$B$8:$B$37,MATCH(B233,Остатки!$A$8:$A$37,0))&lt;&gt;"",ISNUMBER(INDEX(Остатки!$D$8:$D$37,MATCH(B233,Остатки!$A$8:$A$37,0))),NOT(ISBLANK(INDEX(Остатки!$D$8:$D$37,MATCH(B233,Остатки!$A$8:$A$37,0))))),"Да","Нет")))</f>
        <v/>
      </c>
    </row>
    <row r="234" spans="1:10" ht="24" customHeight="1">
      <c r="A234" s="10"/>
      <c r="B234" s="6"/>
      <c r="C234" s="6"/>
      <c r="D234" s="8"/>
      <c r="E234" s="6"/>
      <c r="F234" s="6"/>
      <c r="G234" s="6"/>
      <c r="H234" s="9" t="str">
        <f>IF(J234&lt;&gt;"Да","",SUMIFS(Остатки!$D$8:$D$37,Остатки!$A$8:$A$37,B234)+SUMIFS($D$8:D234,$B$8:B234,B234,$C$8:C234,"Приход",$J$8:J234,"Да")-SUMIFS($D$8:D234,$B$8:B234,B234,$C$8:C234,"Выдача",$J$8:J234,"Да")+SUMIFS($D$8:D234,$B$8:B234,B234,$C$8:C234,"Возврат",$J$8:J234,"Да"))</f>
        <v/>
      </c>
      <c r="I234" s="1" t="str">
        <f t="shared" si="3"/>
        <v/>
      </c>
      <c r="J234" s="1" t="str">
        <f>IF(COUNTA(A234:G234)=0,"",IF(COUNTIFS(Остатки!$A$8:$A$37,B234)&lt;&gt;1,"Нет",IF(AND(ISNUMBER(A234),A234&gt;=DATE(2000,1,1),A234&lt;=DATE(2100,12,31),OR(C234="Приход",C234="Выдача",C234="Возврат"),ISNUMBER(D234),D234&gt;=0.001,D234&lt;=1000000000,INDEX(Остатки!$B$8:$B$37,MATCH(B234,Остатки!$A$8:$A$37,0))&lt;&gt;"",ISNUMBER(INDEX(Остатки!$D$8:$D$37,MATCH(B234,Остатки!$A$8:$A$37,0))),NOT(ISBLANK(INDEX(Остатки!$D$8:$D$37,MATCH(B234,Остатки!$A$8:$A$37,0))))),"Да","Нет")))</f>
        <v/>
      </c>
    </row>
    <row r="235" spans="1:10" ht="24" customHeight="1">
      <c r="A235" s="10"/>
      <c r="B235" s="6"/>
      <c r="C235" s="6"/>
      <c r="D235" s="8"/>
      <c r="E235" s="6"/>
      <c r="F235" s="6"/>
      <c r="G235" s="6"/>
      <c r="H235" s="9" t="str">
        <f>IF(J235&lt;&gt;"Да","",SUMIFS(Остатки!$D$8:$D$37,Остатки!$A$8:$A$37,B235)+SUMIFS($D$8:D235,$B$8:B235,B235,$C$8:C235,"Приход",$J$8:J235,"Да")-SUMIFS($D$8:D235,$B$8:B235,B235,$C$8:C235,"Выдача",$J$8:J235,"Да")+SUMIFS($D$8:D235,$B$8:B235,B235,$C$8:C235,"Возврат",$J$8:J235,"Да"))</f>
        <v/>
      </c>
      <c r="I235" s="1" t="str">
        <f t="shared" si="3"/>
        <v/>
      </c>
      <c r="J235" s="1" t="str">
        <f>IF(COUNTA(A235:G235)=0,"",IF(COUNTIFS(Остатки!$A$8:$A$37,B235)&lt;&gt;1,"Нет",IF(AND(ISNUMBER(A235),A235&gt;=DATE(2000,1,1),A235&lt;=DATE(2100,12,31),OR(C235="Приход",C235="Выдача",C235="Возврат"),ISNUMBER(D235),D235&gt;=0.001,D235&lt;=1000000000,INDEX(Остатки!$B$8:$B$37,MATCH(B235,Остатки!$A$8:$A$37,0))&lt;&gt;"",ISNUMBER(INDEX(Остатки!$D$8:$D$37,MATCH(B235,Остатки!$A$8:$A$37,0))),NOT(ISBLANK(INDEX(Остатки!$D$8:$D$37,MATCH(B235,Остатки!$A$8:$A$37,0))))),"Да","Нет")))</f>
        <v/>
      </c>
    </row>
    <row r="236" spans="1:10" ht="24" customHeight="1">
      <c r="A236" s="10"/>
      <c r="B236" s="6"/>
      <c r="C236" s="6"/>
      <c r="D236" s="8"/>
      <c r="E236" s="6"/>
      <c r="F236" s="6"/>
      <c r="G236" s="6"/>
      <c r="H236" s="9" t="str">
        <f>IF(J236&lt;&gt;"Да","",SUMIFS(Остатки!$D$8:$D$37,Остатки!$A$8:$A$37,B236)+SUMIFS($D$8:D236,$B$8:B236,B236,$C$8:C236,"Приход",$J$8:J236,"Да")-SUMIFS($D$8:D236,$B$8:B236,B236,$C$8:C236,"Выдача",$J$8:J236,"Да")+SUMIFS($D$8:D236,$B$8:B236,B236,$C$8:C236,"Возврат",$J$8:J236,"Да"))</f>
        <v/>
      </c>
      <c r="I236" s="1" t="str">
        <f t="shared" si="3"/>
        <v/>
      </c>
      <c r="J236" s="1" t="str">
        <f>IF(COUNTA(A236:G236)=0,"",IF(COUNTIFS(Остатки!$A$8:$A$37,B236)&lt;&gt;1,"Нет",IF(AND(ISNUMBER(A236),A236&gt;=DATE(2000,1,1),A236&lt;=DATE(2100,12,31),OR(C236="Приход",C236="Выдача",C236="Возврат"),ISNUMBER(D236),D236&gt;=0.001,D236&lt;=1000000000,INDEX(Остатки!$B$8:$B$37,MATCH(B236,Остатки!$A$8:$A$37,0))&lt;&gt;"",ISNUMBER(INDEX(Остатки!$D$8:$D$37,MATCH(B236,Остатки!$A$8:$A$37,0))),NOT(ISBLANK(INDEX(Остатки!$D$8:$D$37,MATCH(B236,Остатки!$A$8:$A$37,0))))),"Да","Нет")))</f>
        <v/>
      </c>
    </row>
    <row r="237" spans="1:10" ht="24" customHeight="1">
      <c r="A237" s="10"/>
      <c r="B237" s="6"/>
      <c r="C237" s="6"/>
      <c r="D237" s="8"/>
      <c r="E237" s="6"/>
      <c r="F237" s="6"/>
      <c r="G237" s="6"/>
      <c r="H237" s="9" t="str">
        <f>IF(J237&lt;&gt;"Да","",SUMIFS(Остатки!$D$8:$D$37,Остатки!$A$8:$A$37,B237)+SUMIFS($D$8:D237,$B$8:B237,B237,$C$8:C237,"Приход",$J$8:J237,"Да")-SUMIFS($D$8:D237,$B$8:B237,B237,$C$8:C237,"Выдача",$J$8:J237,"Да")+SUMIFS($D$8:D237,$B$8:B237,B237,$C$8:C237,"Возврат",$J$8:J237,"Да"))</f>
        <v/>
      </c>
      <c r="I237" s="1" t="str">
        <f t="shared" si="3"/>
        <v/>
      </c>
      <c r="J237" s="1" t="str">
        <f>IF(COUNTA(A237:G237)=0,"",IF(COUNTIFS(Остатки!$A$8:$A$37,B237)&lt;&gt;1,"Нет",IF(AND(ISNUMBER(A237),A237&gt;=DATE(2000,1,1),A237&lt;=DATE(2100,12,31),OR(C237="Приход",C237="Выдача",C237="Возврат"),ISNUMBER(D237),D237&gt;=0.001,D237&lt;=1000000000,INDEX(Остатки!$B$8:$B$37,MATCH(B237,Остатки!$A$8:$A$37,0))&lt;&gt;"",ISNUMBER(INDEX(Остатки!$D$8:$D$37,MATCH(B237,Остатки!$A$8:$A$37,0))),NOT(ISBLANK(INDEX(Остатки!$D$8:$D$37,MATCH(B237,Остатки!$A$8:$A$37,0))))),"Да","Нет")))</f>
        <v/>
      </c>
    </row>
    <row r="238" spans="1:10" ht="24" customHeight="1">
      <c r="A238" s="10"/>
      <c r="B238" s="6"/>
      <c r="C238" s="6"/>
      <c r="D238" s="8"/>
      <c r="E238" s="6"/>
      <c r="F238" s="6"/>
      <c r="G238" s="6"/>
      <c r="H238" s="9" t="str">
        <f>IF(J238&lt;&gt;"Да","",SUMIFS(Остатки!$D$8:$D$37,Остатки!$A$8:$A$37,B238)+SUMIFS($D$8:D238,$B$8:B238,B238,$C$8:C238,"Приход",$J$8:J238,"Да")-SUMIFS($D$8:D238,$B$8:B238,B238,$C$8:C238,"Выдача",$J$8:J238,"Да")+SUMIFS($D$8:D238,$B$8:B238,B238,$C$8:C238,"Возврат",$J$8:J238,"Да"))</f>
        <v/>
      </c>
      <c r="I238" s="1" t="str">
        <f t="shared" si="3"/>
        <v/>
      </c>
      <c r="J238" s="1" t="str">
        <f>IF(COUNTA(A238:G238)=0,"",IF(COUNTIFS(Остатки!$A$8:$A$37,B238)&lt;&gt;1,"Нет",IF(AND(ISNUMBER(A238),A238&gt;=DATE(2000,1,1),A238&lt;=DATE(2100,12,31),OR(C238="Приход",C238="Выдача",C238="Возврат"),ISNUMBER(D238),D238&gt;=0.001,D238&lt;=1000000000,INDEX(Остатки!$B$8:$B$37,MATCH(B238,Остатки!$A$8:$A$37,0))&lt;&gt;"",ISNUMBER(INDEX(Остатки!$D$8:$D$37,MATCH(B238,Остатки!$A$8:$A$37,0))),NOT(ISBLANK(INDEX(Остатки!$D$8:$D$37,MATCH(B238,Остатки!$A$8:$A$37,0))))),"Да","Нет")))</f>
        <v/>
      </c>
    </row>
    <row r="239" spans="1:10" ht="24" customHeight="1">
      <c r="A239" s="10"/>
      <c r="B239" s="6"/>
      <c r="C239" s="6"/>
      <c r="D239" s="8"/>
      <c r="E239" s="6"/>
      <c r="F239" s="6"/>
      <c r="G239" s="6"/>
      <c r="H239" s="9" t="str">
        <f>IF(J239&lt;&gt;"Да","",SUMIFS(Остатки!$D$8:$D$37,Остатки!$A$8:$A$37,B239)+SUMIFS($D$8:D239,$B$8:B239,B239,$C$8:C239,"Приход",$J$8:J239,"Да")-SUMIFS($D$8:D239,$B$8:B239,B239,$C$8:C239,"Выдача",$J$8:J239,"Да")+SUMIFS($D$8:D239,$B$8:B239,B239,$C$8:C239,"Возврат",$J$8:J239,"Да"))</f>
        <v/>
      </c>
      <c r="I239" s="1" t="str">
        <f t="shared" si="3"/>
        <v/>
      </c>
      <c r="J239" s="1" t="str">
        <f>IF(COUNTA(A239:G239)=0,"",IF(COUNTIFS(Остатки!$A$8:$A$37,B239)&lt;&gt;1,"Нет",IF(AND(ISNUMBER(A239),A239&gt;=DATE(2000,1,1),A239&lt;=DATE(2100,12,31),OR(C239="Приход",C239="Выдача",C239="Возврат"),ISNUMBER(D239),D239&gt;=0.001,D239&lt;=1000000000,INDEX(Остатки!$B$8:$B$37,MATCH(B239,Остатки!$A$8:$A$37,0))&lt;&gt;"",ISNUMBER(INDEX(Остатки!$D$8:$D$37,MATCH(B239,Остатки!$A$8:$A$37,0))),NOT(ISBLANK(INDEX(Остатки!$D$8:$D$37,MATCH(B239,Остатки!$A$8:$A$37,0))))),"Да","Нет")))</f>
        <v/>
      </c>
    </row>
    <row r="240" spans="1:10" ht="24" customHeight="1">
      <c r="A240" s="10"/>
      <c r="B240" s="6"/>
      <c r="C240" s="6"/>
      <c r="D240" s="8"/>
      <c r="E240" s="6"/>
      <c r="F240" s="6"/>
      <c r="G240" s="6"/>
      <c r="H240" s="9" t="str">
        <f>IF(J240&lt;&gt;"Да","",SUMIFS(Остатки!$D$8:$D$37,Остатки!$A$8:$A$37,B240)+SUMIFS($D$8:D240,$B$8:B240,B240,$C$8:C240,"Приход",$J$8:J240,"Да")-SUMIFS($D$8:D240,$B$8:B240,B240,$C$8:C240,"Выдача",$J$8:J240,"Да")+SUMIFS($D$8:D240,$B$8:B240,B240,$C$8:C240,"Возврат",$J$8:J240,"Да"))</f>
        <v/>
      </c>
      <c r="I240" s="1" t="str">
        <f t="shared" si="3"/>
        <v/>
      </c>
      <c r="J240" s="1" t="str">
        <f>IF(COUNTA(A240:G240)=0,"",IF(COUNTIFS(Остатки!$A$8:$A$37,B240)&lt;&gt;1,"Нет",IF(AND(ISNUMBER(A240),A240&gt;=DATE(2000,1,1),A240&lt;=DATE(2100,12,31),OR(C240="Приход",C240="Выдача",C240="Возврат"),ISNUMBER(D240),D240&gt;=0.001,D240&lt;=1000000000,INDEX(Остатки!$B$8:$B$37,MATCH(B240,Остатки!$A$8:$A$37,0))&lt;&gt;"",ISNUMBER(INDEX(Остатки!$D$8:$D$37,MATCH(B240,Остатки!$A$8:$A$37,0))),NOT(ISBLANK(INDEX(Остатки!$D$8:$D$37,MATCH(B240,Остатки!$A$8:$A$37,0))))),"Да","Нет")))</f>
        <v/>
      </c>
    </row>
    <row r="241" spans="1:10" ht="24" customHeight="1">
      <c r="A241" s="10"/>
      <c r="B241" s="6"/>
      <c r="C241" s="6"/>
      <c r="D241" s="8"/>
      <c r="E241" s="6"/>
      <c r="F241" s="6"/>
      <c r="G241" s="6"/>
      <c r="H241" s="9" t="str">
        <f>IF(J241&lt;&gt;"Да","",SUMIFS(Остатки!$D$8:$D$37,Остатки!$A$8:$A$37,B241)+SUMIFS($D$8:D241,$B$8:B241,B241,$C$8:C241,"Приход",$J$8:J241,"Да")-SUMIFS($D$8:D241,$B$8:B241,B241,$C$8:C241,"Выдача",$J$8:J241,"Да")+SUMIFS($D$8:D241,$B$8:B241,B241,$C$8:C241,"Возврат",$J$8:J241,"Да"))</f>
        <v/>
      </c>
      <c r="I241" s="1" t="str">
        <f t="shared" si="3"/>
        <v/>
      </c>
      <c r="J241" s="1" t="str">
        <f>IF(COUNTA(A241:G241)=0,"",IF(COUNTIFS(Остатки!$A$8:$A$37,B241)&lt;&gt;1,"Нет",IF(AND(ISNUMBER(A241),A241&gt;=DATE(2000,1,1),A241&lt;=DATE(2100,12,31),OR(C241="Приход",C241="Выдача",C241="Возврат"),ISNUMBER(D241),D241&gt;=0.001,D241&lt;=1000000000,INDEX(Остатки!$B$8:$B$37,MATCH(B241,Остатки!$A$8:$A$37,0))&lt;&gt;"",ISNUMBER(INDEX(Остатки!$D$8:$D$37,MATCH(B241,Остатки!$A$8:$A$37,0))),NOT(ISBLANK(INDEX(Остатки!$D$8:$D$37,MATCH(B241,Остатки!$A$8:$A$37,0))))),"Да","Нет")))</f>
        <v/>
      </c>
    </row>
    <row r="242" spans="1:10" ht="24" customHeight="1">
      <c r="A242" s="10"/>
      <c r="B242" s="6"/>
      <c r="C242" s="6"/>
      <c r="D242" s="8"/>
      <c r="E242" s="6"/>
      <c r="F242" s="6"/>
      <c r="G242" s="6"/>
      <c r="H242" s="9" t="str">
        <f>IF(J242&lt;&gt;"Да","",SUMIFS(Остатки!$D$8:$D$37,Остатки!$A$8:$A$37,B242)+SUMIFS($D$8:D242,$B$8:B242,B242,$C$8:C242,"Приход",$J$8:J242,"Да")-SUMIFS($D$8:D242,$B$8:B242,B242,$C$8:C242,"Выдача",$J$8:J242,"Да")+SUMIFS($D$8:D242,$B$8:B242,B242,$C$8:C242,"Возврат",$J$8:J242,"Да"))</f>
        <v/>
      </c>
      <c r="I242" s="1" t="str">
        <f t="shared" si="3"/>
        <v/>
      </c>
      <c r="J242" s="1" t="str">
        <f>IF(COUNTA(A242:G242)=0,"",IF(COUNTIFS(Остатки!$A$8:$A$37,B242)&lt;&gt;1,"Нет",IF(AND(ISNUMBER(A242),A242&gt;=DATE(2000,1,1),A242&lt;=DATE(2100,12,31),OR(C242="Приход",C242="Выдача",C242="Возврат"),ISNUMBER(D242),D242&gt;=0.001,D242&lt;=1000000000,INDEX(Остатки!$B$8:$B$37,MATCH(B242,Остатки!$A$8:$A$37,0))&lt;&gt;"",ISNUMBER(INDEX(Остатки!$D$8:$D$37,MATCH(B242,Остатки!$A$8:$A$37,0))),NOT(ISBLANK(INDEX(Остатки!$D$8:$D$37,MATCH(B242,Остатки!$A$8:$A$37,0))))),"Да","Нет")))</f>
        <v/>
      </c>
    </row>
    <row r="243" spans="1:10" ht="24" customHeight="1">
      <c r="A243" s="10"/>
      <c r="B243" s="6"/>
      <c r="C243" s="6"/>
      <c r="D243" s="8"/>
      <c r="E243" s="6"/>
      <c r="F243" s="6"/>
      <c r="G243" s="6"/>
      <c r="H243" s="9" t="str">
        <f>IF(J243&lt;&gt;"Да","",SUMIFS(Остатки!$D$8:$D$37,Остатки!$A$8:$A$37,B243)+SUMIFS($D$8:D243,$B$8:B243,B243,$C$8:C243,"Приход",$J$8:J243,"Да")-SUMIFS($D$8:D243,$B$8:B243,B243,$C$8:C243,"Выдача",$J$8:J243,"Да")+SUMIFS($D$8:D243,$B$8:B243,B243,$C$8:C243,"Возврат",$J$8:J243,"Да"))</f>
        <v/>
      </c>
      <c r="I243" s="1" t="str">
        <f t="shared" si="3"/>
        <v/>
      </c>
      <c r="J243" s="1" t="str">
        <f>IF(COUNTA(A243:G243)=0,"",IF(COUNTIFS(Остатки!$A$8:$A$37,B243)&lt;&gt;1,"Нет",IF(AND(ISNUMBER(A243),A243&gt;=DATE(2000,1,1),A243&lt;=DATE(2100,12,31),OR(C243="Приход",C243="Выдача",C243="Возврат"),ISNUMBER(D243),D243&gt;=0.001,D243&lt;=1000000000,INDEX(Остатки!$B$8:$B$37,MATCH(B243,Остатки!$A$8:$A$37,0))&lt;&gt;"",ISNUMBER(INDEX(Остатки!$D$8:$D$37,MATCH(B243,Остатки!$A$8:$A$37,0))),NOT(ISBLANK(INDEX(Остатки!$D$8:$D$37,MATCH(B243,Остатки!$A$8:$A$37,0))))),"Да","Нет")))</f>
        <v/>
      </c>
    </row>
    <row r="244" spans="1:10" ht="24" customHeight="1">
      <c r="A244" s="10"/>
      <c r="B244" s="6"/>
      <c r="C244" s="6"/>
      <c r="D244" s="8"/>
      <c r="E244" s="6"/>
      <c r="F244" s="6"/>
      <c r="G244" s="6"/>
      <c r="H244" s="9" t="str">
        <f>IF(J244&lt;&gt;"Да","",SUMIFS(Остатки!$D$8:$D$37,Остатки!$A$8:$A$37,B244)+SUMIFS($D$8:D244,$B$8:B244,B244,$C$8:C244,"Приход",$J$8:J244,"Да")-SUMIFS($D$8:D244,$B$8:B244,B244,$C$8:C244,"Выдача",$J$8:J244,"Да")+SUMIFS($D$8:D244,$B$8:B244,B244,$C$8:C244,"Возврат",$J$8:J244,"Да"))</f>
        <v/>
      </c>
      <c r="I244" s="1" t="str">
        <f t="shared" si="3"/>
        <v/>
      </c>
      <c r="J244" s="1" t="str">
        <f>IF(COUNTA(A244:G244)=0,"",IF(COUNTIFS(Остатки!$A$8:$A$37,B244)&lt;&gt;1,"Нет",IF(AND(ISNUMBER(A244),A244&gt;=DATE(2000,1,1),A244&lt;=DATE(2100,12,31),OR(C244="Приход",C244="Выдача",C244="Возврат"),ISNUMBER(D244),D244&gt;=0.001,D244&lt;=1000000000,INDEX(Остатки!$B$8:$B$37,MATCH(B244,Остатки!$A$8:$A$37,0))&lt;&gt;"",ISNUMBER(INDEX(Остатки!$D$8:$D$37,MATCH(B244,Остатки!$A$8:$A$37,0))),NOT(ISBLANK(INDEX(Остатки!$D$8:$D$37,MATCH(B244,Остатки!$A$8:$A$37,0))))),"Да","Нет")))</f>
        <v/>
      </c>
    </row>
    <row r="245" spans="1:10" ht="24" customHeight="1">
      <c r="A245" s="10"/>
      <c r="B245" s="6"/>
      <c r="C245" s="6"/>
      <c r="D245" s="8"/>
      <c r="E245" s="6"/>
      <c r="F245" s="6"/>
      <c r="G245" s="6"/>
      <c r="H245" s="9" t="str">
        <f>IF(J245&lt;&gt;"Да","",SUMIFS(Остатки!$D$8:$D$37,Остатки!$A$8:$A$37,B245)+SUMIFS($D$8:D245,$B$8:B245,B245,$C$8:C245,"Приход",$J$8:J245,"Да")-SUMIFS($D$8:D245,$B$8:B245,B245,$C$8:C245,"Выдача",$J$8:J245,"Да")+SUMIFS($D$8:D245,$B$8:B245,B245,$C$8:C245,"Возврат",$J$8:J245,"Да"))</f>
        <v/>
      </c>
      <c r="I245" s="1" t="str">
        <f t="shared" si="3"/>
        <v/>
      </c>
      <c r="J245" s="1" t="str">
        <f>IF(COUNTA(A245:G245)=0,"",IF(COUNTIFS(Остатки!$A$8:$A$37,B245)&lt;&gt;1,"Нет",IF(AND(ISNUMBER(A245),A245&gt;=DATE(2000,1,1),A245&lt;=DATE(2100,12,31),OR(C245="Приход",C245="Выдача",C245="Возврат"),ISNUMBER(D245),D245&gt;=0.001,D245&lt;=1000000000,INDEX(Остатки!$B$8:$B$37,MATCH(B245,Остатки!$A$8:$A$37,0))&lt;&gt;"",ISNUMBER(INDEX(Остатки!$D$8:$D$37,MATCH(B245,Остатки!$A$8:$A$37,0))),NOT(ISBLANK(INDEX(Остатки!$D$8:$D$37,MATCH(B245,Остатки!$A$8:$A$37,0))))),"Да","Нет")))</f>
        <v/>
      </c>
    </row>
    <row r="246" spans="1:10" ht="24" customHeight="1">
      <c r="A246" s="10"/>
      <c r="B246" s="6"/>
      <c r="C246" s="6"/>
      <c r="D246" s="8"/>
      <c r="E246" s="6"/>
      <c r="F246" s="6"/>
      <c r="G246" s="6"/>
      <c r="H246" s="9" t="str">
        <f>IF(J246&lt;&gt;"Да","",SUMIFS(Остатки!$D$8:$D$37,Остатки!$A$8:$A$37,B246)+SUMIFS($D$8:D246,$B$8:B246,B246,$C$8:C246,"Приход",$J$8:J246,"Да")-SUMIFS($D$8:D246,$B$8:B246,B246,$C$8:C246,"Выдача",$J$8:J246,"Да")+SUMIFS($D$8:D246,$B$8:B246,B246,$C$8:C246,"Возврат",$J$8:J246,"Да"))</f>
        <v/>
      </c>
      <c r="I246" s="1" t="str">
        <f t="shared" si="3"/>
        <v/>
      </c>
      <c r="J246" s="1" t="str">
        <f>IF(COUNTA(A246:G246)=0,"",IF(COUNTIFS(Остатки!$A$8:$A$37,B246)&lt;&gt;1,"Нет",IF(AND(ISNUMBER(A246),A246&gt;=DATE(2000,1,1),A246&lt;=DATE(2100,12,31),OR(C246="Приход",C246="Выдача",C246="Возврат"),ISNUMBER(D246),D246&gt;=0.001,D246&lt;=1000000000,INDEX(Остатки!$B$8:$B$37,MATCH(B246,Остатки!$A$8:$A$37,0))&lt;&gt;"",ISNUMBER(INDEX(Остатки!$D$8:$D$37,MATCH(B246,Остатки!$A$8:$A$37,0))),NOT(ISBLANK(INDEX(Остатки!$D$8:$D$37,MATCH(B246,Остатки!$A$8:$A$37,0))))),"Да","Нет")))</f>
        <v/>
      </c>
    </row>
    <row r="247" spans="1:10" ht="24" customHeight="1">
      <c r="A247" s="10"/>
      <c r="B247" s="6"/>
      <c r="C247" s="6"/>
      <c r="D247" s="8"/>
      <c r="E247" s="6"/>
      <c r="F247" s="6"/>
      <c r="G247" s="6"/>
      <c r="H247" s="9" t="str">
        <f>IF(J247&lt;&gt;"Да","",SUMIFS(Остатки!$D$8:$D$37,Остатки!$A$8:$A$37,B247)+SUMIFS($D$8:D247,$B$8:B247,B247,$C$8:C247,"Приход",$J$8:J247,"Да")-SUMIFS($D$8:D247,$B$8:B247,B247,$C$8:C247,"Выдача",$J$8:J247,"Да")+SUMIFS($D$8:D247,$B$8:B247,B247,$C$8:C247,"Возврат",$J$8:J247,"Да"))</f>
        <v/>
      </c>
      <c r="I247" s="1" t="str">
        <f t="shared" si="3"/>
        <v/>
      </c>
      <c r="J247" s="1" t="str">
        <f>IF(COUNTA(A247:G247)=0,"",IF(COUNTIFS(Остатки!$A$8:$A$37,B247)&lt;&gt;1,"Нет",IF(AND(ISNUMBER(A247),A247&gt;=DATE(2000,1,1),A247&lt;=DATE(2100,12,31),OR(C247="Приход",C247="Выдача",C247="Возврат"),ISNUMBER(D247),D247&gt;=0.001,D247&lt;=1000000000,INDEX(Остатки!$B$8:$B$37,MATCH(B247,Остатки!$A$8:$A$37,0))&lt;&gt;"",ISNUMBER(INDEX(Остатки!$D$8:$D$37,MATCH(B247,Остатки!$A$8:$A$37,0))),NOT(ISBLANK(INDEX(Остатки!$D$8:$D$37,MATCH(B247,Остатки!$A$8:$A$37,0))))),"Да","Нет")))</f>
        <v/>
      </c>
    </row>
    <row r="248" spans="1:10" ht="24" customHeight="1">
      <c r="A248" s="10"/>
      <c r="B248" s="6"/>
      <c r="C248" s="6"/>
      <c r="D248" s="8"/>
      <c r="E248" s="6"/>
      <c r="F248" s="6"/>
      <c r="G248" s="6"/>
      <c r="H248" s="9" t="str">
        <f>IF(J248&lt;&gt;"Да","",SUMIFS(Остатки!$D$8:$D$37,Остатки!$A$8:$A$37,B248)+SUMIFS($D$8:D248,$B$8:B248,B248,$C$8:C248,"Приход",$J$8:J248,"Да")-SUMIFS($D$8:D248,$B$8:B248,B248,$C$8:C248,"Выдача",$J$8:J248,"Да")+SUMIFS($D$8:D248,$B$8:B248,B248,$C$8:C248,"Возврат",$J$8:J248,"Да"))</f>
        <v/>
      </c>
      <c r="I248" s="1" t="str">
        <f t="shared" si="3"/>
        <v/>
      </c>
      <c r="J248" s="1" t="str">
        <f>IF(COUNTA(A248:G248)=0,"",IF(COUNTIFS(Остатки!$A$8:$A$37,B248)&lt;&gt;1,"Нет",IF(AND(ISNUMBER(A248),A248&gt;=DATE(2000,1,1),A248&lt;=DATE(2100,12,31),OR(C248="Приход",C248="Выдача",C248="Возврат"),ISNUMBER(D248),D248&gt;=0.001,D248&lt;=1000000000,INDEX(Остатки!$B$8:$B$37,MATCH(B248,Остатки!$A$8:$A$37,0))&lt;&gt;"",ISNUMBER(INDEX(Остатки!$D$8:$D$37,MATCH(B248,Остатки!$A$8:$A$37,0))),NOT(ISBLANK(INDEX(Остатки!$D$8:$D$37,MATCH(B248,Остатки!$A$8:$A$37,0))))),"Да","Нет")))</f>
        <v/>
      </c>
    </row>
    <row r="249" spans="1:10" ht="24" customHeight="1">
      <c r="A249" s="10"/>
      <c r="B249" s="6"/>
      <c r="C249" s="6"/>
      <c r="D249" s="8"/>
      <c r="E249" s="6"/>
      <c r="F249" s="6"/>
      <c r="G249" s="6"/>
      <c r="H249" s="9" t="str">
        <f>IF(J249&lt;&gt;"Да","",SUMIFS(Остатки!$D$8:$D$37,Остатки!$A$8:$A$37,B249)+SUMIFS($D$8:D249,$B$8:B249,B249,$C$8:C249,"Приход",$J$8:J249,"Да")-SUMIFS($D$8:D249,$B$8:B249,B249,$C$8:C249,"Выдача",$J$8:J249,"Да")+SUMIFS($D$8:D249,$B$8:B249,B249,$C$8:C249,"Возврат",$J$8:J249,"Да"))</f>
        <v/>
      </c>
      <c r="I249" s="1" t="str">
        <f t="shared" si="3"/>
        <v/>
      </c>
      <c r="J249" s="1" t="str">
        <f>IF(COUNTA(A249:G249)=0,"",IF(COUNTIFS(Остатки!$A$8:$A$37,B249)&lt;&gt;1,"Нет",IF(AND(ISNUMBER(A249),A249&gt;=DATE(2000,1,1),A249&lt;=DATE(2100,12,31),OR(C249="Приход",C249="Выдача",C249="Возврат"),ISNUMBER(D249),D249&gt;=0.001,D249&lt;=1000000000,INDEX(Остатки!$B$8:$B$37,MATCH(B249,Остатки!$A$8:$A$37,0))&lt;&gt;"",ISNUMBER(INDEX(Остатки!$D$8:$D$37,MATCH(B249,Остатки!$A$8:$A$37,0))),NOT(ISBLANK(INDEX(Остатки!$D$8:$D$37,MATCH(B249,Остатки!$A$8:$A$37,0))))),"Да","Нет")))</f>
        <v/>
      </c>
    </row>
    <row r="250" spans="1:10" ht="24" customHeight="1">
      <c r="A250" s="10"/>
      <c r="B250" s="6"/>
      <c r="C250" s="6"/>
      <c r="D250" s="8"/>
      <c r="E250" s="6"/>
      <c r="F250" s="6"/>
      <c r="G250" s="6"/>
      <c r="H250" s="9" t="str">
        <f>IF(J250&lt;&gt;"Да","",SUMIFS(Остатки!$D$8:$D$37,Остатки!$A$8:$A$37,B250)+SUMIFS($D$8:D250,$B$8:B250,B250,$C$8:C250,"Приход",$J$8:J250,"Да")-SUMIFS($D$8:D250,$B$8:B250,B250,$C$8:C250,"Выдача",$J$8:J250,"Да")+SUMIFS($D$8:D250,$B$8:B250,B250,$C$8:C250,"Возврат",$J$8:J250,"Да"))</f>
        <v/>
      </c>
      <c r="I250" s="1" t="str">
        <f t="shared" si="3"/>
        <v/>
      </c>
      <c r="J250" s="1" t="str">
        <f>IF(COUNTA(A250:G250)=0,"",IF(COUNTIFS(Остатки!$A$8:$A$37,B250)&lt;&gt;1,"Нет",IF(AND(ISNUMBER(A250),A250&gt;=DATE(2000,1,1),A250&lt;=DATE(2100,12,31),OR(C250="Приход",C250="Выдача",C250="Возврат"),ISNUMBER(D250),D250&gt;=0.001,D250&lt;=1000000000,INDEX(Остатки!$B$8:$B$37,MATCH(B250,Остатки!$A$8:$A$37,0))&lt;&gt;"",ISNUMBER(INDEX(Остатки!$D$8:$D$37,MATCH(B250,Остатки!$A$8:$A$37,0))),NOT(ISBLANK(INDEX(Остатки!$D$8:$D$37,MATCH(B250,Остатки!$A$8:$A$37,0))))),"Да","Нет")))</f>
        <v/>
      </c>
    </row>
    <row r="251" spans="1:10" ht="24" customHeight="1">
      <c r="A251" s="10"/>
      <c r="B251" s="6"/>
      <c r="C251" s="6"/>
      <c r="D251" s="8"/>
      <c r="E251" s="6"/>
      <c r="F251" s="6"/>
      <c r="G251" s="6"/>
      <c r="H251" s="9" t="str">
        <f>IF(J251&lt;&gt;"Да","",SUMIFS(Остатки!$D$8:$D$37,Остатки!$A$8:$A$37,B251)+SUMIFS($D$8:D251,$B$8:B251,B251,$C$8:C251,"Приход",$J$8:J251,"Да")-SUMIFS($D$8:D251,$B$8:B251,B251,$C$8:C251,"Выдача",$J$8:J251,"Да")+SUMIFS($D$8:D251,$B$8:B251,B251,$C$8:C251,"Возврат",$J$8:J251,"Да"))</f>
        <v/>
      </c>
      <c r="I251" s="1" t="str">
        <f t="shared" si="3"/>
        <v/>
      </c>
      <c r="J251" s="1" t="str">
        <f>IF(COUNTA(A251:G251)=0,"",IF(COUNTIFS(Остатки!$A$8:$A$37,B251)&lt;&gt;1,"Нет",IF(AND(ISNUMBER(A251),A251&gt;=DATE(2000,1,1),A251&lt;=DATE(2100,12,31),OR(C251="Приход",C251="Выдача",C251="Возврат"),ISNUMBER(D251),D251&gt;=0.001,D251&lt;=1000000000,INDEX(Остатки!$B$8:$B$37,MATCH(B251,Остатки!$A$8:$A$37,0))&lt;&gt;"",ISNUMBER(INDEX(Остатки!$D$8:$D$37,MATCH(B251,Остатки!$A$8:$A$37,0))),NOT(ISBLANK(INDEX(Остатки!$D$8:$D$37,MATCH(B251,Остатки!$A$8:$A$37,0))))),"Да","Нет")))</f>
        <v/>
      </c>
    </row>
    <row r="252" spans="1:10" ht="24" customHeight="1">
      <c r="A252" s="10"/>
      <c r="B252" s="6"/>
      <c r="C252" s="6"/>
      <c r="D252" s="8"/>
      <c r="E252" s="6"/>
      <c r="F252" s="6"/>
      <c r="G252" s="6"/>
      <c r="H252" s="9" t="str">
        <f>IF(J252&lt;&gt;"Да","",SUMIFS(Остатки!$D$8:$D$37,Остатки!$A$8:$A$37,B252)+SUMIFS($D$8:D252,$B$8:B252,B252,$C$8:C252,"Приход",$J$8:J252,"Да")-SUMIFS($D$8:D252,$B$8:B252,B252,$C$8:C252,"Выдача",$J$8:J252,"Да")+SUMIFS($D$8:D252,$B$8:B252,B252,$C$8:C252,"Возврат",$J$8:J252,"Да"))</f>
        <v/>
      </c>
      <c r="I252" s="1" t="str">
        <f t="shared" si="3"/>
        <v/>
      </c>
      <c r="J252" s="1" t="str">
        <f>IF(COUNTA(A252:G252)=0,"",IF(COUNTIFS(Остатки!$A$8:$A$37,B252)&lt;&gt;1,"Нет",IF(AND(ISNUMBER(A252),A252&gt;=DATE(2000,1,1),A252&lt;=DATE(2100,12,31),OR(C252="Приход",C252="Выдача",C252="Возврат"),ISNUMBER(D252),D252&gt;=0.001,D252&lt;=1000000000,INDEX(Остатки!$B$8:$B$37,MATCH(B252,Остатки!$A$8:$A$37,0))&lt;&gt;"",ISNUMBER(INDEX(Остатки!$D$8:$D$37,MATCH(B252,Остатки!$A$8:$A$37,0))),NOT(ISBLANK(INDEX(Остатки!$D$8:$D$37,MATCH(B252,Остатки!$A$8:$A$37,0))))),"Да","Нет")))</f>
        <v/>
      </c>
    </row>
    <row r="253" spans="1:10" ht="24" customHeight="1">
      <c r="A253" s="10"/>
      <c r="B253" s="6"/>
      <c r="C253" s="6"/>
      <c r="D253" s="8"/>
      <c r="E253" s="6"/>
      <c r="F253" s="6"/>
      <c r="G253" s="6"/>
      <c r="H253" s="9" t="str">
        <f>IF(J253&lt;&gt;"Да","",SUMIFS(Остатки!$D$8:$D$37,Остатки!$A$8:$A$37,B253)+SUMIFS($D$8:D253,$B$8:B253,B253,$C$8:C253,"Приход",$J$8:J253,"Да")-SUMIFS($D$8:D253,$B$8:B253,B253,$C$8:C253,"Выдача",$J$8:J253,"Да")+SUMIFS($D$8:D253,$B$8:B253,B253,$C$8:C253,"Возврат",$J$8:J253,"Да"))</f>
        <v/>
      </c>
      <c r="I253" s="1" t="str">
        <f t="shared" si="3"/>
        <v/>
      </c>
      <c r="J253" s="1" t="str">
        <f>IF(COUNTA(A253:G253)=0,"",IF(COUNTIFS(Остатки!$A$8:$A$37,B253)&lt;&gt;1,"Нет",IF(AND(ISNUMBER(A253),A253&gt;=DATE(2000,1,1),A253&lt;=DATE(2100,12,31),OR(C253="Приход",C253="Выдача",C253="Возврат"),ISNUMBER(D253),D253&gt;=0.001,D253&lt;=1000000000,INDEX(Остатки!$B$8:$B$37,MATCH(B253,Остатки!$A$8:$A$37,0))&lt;&gt;"",ISNUMBER(INDEX(Остатки!$D$8:$D$37,MATCH(B253,Остатки!$A$8:$A$37,0))),NOT(ISBLANK(INDEX(Остатки!$D$8:$D$37,MATCH(B253,Остатки!$A$8:$A$37,0))))),"Да","Нет")))</f>
        <v/>
      </c>
    </row>
    <row r="254" spans="1:10" ht="24" customHeight="1">
      <c r="A254" s="10"/>
      <c r="B254" s="6"/>
      <c r="C254" s="6"/>
      <c r="D254" s="8"/>
      <c r="E254" s="6"/>
      <c r="F254" s="6"/>
      <c r="G254" s="6"/>
      <c r="H254" s="9" t="str">
        <f>IF(J254&lt;&gt;"Да","",SUMIFS(Остатки!$D$8:$D$37,Остатки!$A$8:$A$37,B254)+SUMIFS($D$8:D254,$B$8:B254,B254,$C$8:C254,"Приход",$J$8:J254,"Да")-SUMIFS($D$8:D254,$B$8:B254,B254,$C$8:C254,"Выдача",$J$8:J254,"Да")+SUMIFS($D$8:D254,$B$8:B254,B254,$C$8:C254,"Возврат",$J$8:J254,"Да"))</f>
        <v/>
      </c>
      <c r="I254" s="1" t="str">
        <f t="shared" si="3"/>
        <v/>
      </c>
      <c r="J254" s="1" t="str">
        <f>IF(COUNTA(A254:G254)=0,"",IF(COUNTIFS(Остатки!$A$8:$A$37,B254)&lt;&gt;1,"Нет",IF(AND(ISNUMBER(A254),A254&gt;=DATE(2000,1,1),A254&lt;=DATE(2100,12,31),OR(C254="Приход",C254="Выдача",C254="Возврат"),ISNUMBER(D254),D254&gt;=0.001,D254&lt;=1000000000,INDEX(Остатки!$B$8:$B$37,MATCH(B254,Остатки!$A$8:$A$37,0))&lt;&gt;"",ISNUMBER(INDEX(Остатки!$D$8:$D$37,MATCH(B254,Остатки!$A$8:$A$37,0))),NOT(ISBLANK(INDEX(Остатки!$D$8:$D$37,MATCH(B254,Остатки!$A$8:$A$37,0))))),"Да","Нет")))</f>
        <v/>
      </c>
    </row>
    <row r="255" spans="1:10" ht="24" customHeight="1">
      <c r="A255" s="10"/>
      <c r="B255" s="6"/>
      <c r="C255" s="6"/>
      <c r="D255" s="8"/>
      <c r="E255" s="6"/>
      <c r="F255" s="6"/>
      <c r="G255" s="6"/>
      <c r="H255" s="9" t="str">
        <f>IF(J255&lt;&gt;"Да","",SUMIFS(Остатки!$D$8:$D$37,Остатки!$A$8:$A$37,B255)+SUMIFS($D$8:D255,$B$8:B255,B255,$C$8:C255,"Приход",$J$8:J255,"Да")-SUMIFS($D$8:D255,$B$8:B255,B255,$C$8:C255,"Выдача",$J$8:J255,"Да")+SUMIFS($D$8:D255,$B$8:B255,B255,$C$8:C255,"Возврат",$J$8:J255,"Да"))</f>
        <v/>
      </c>
      <c r="I255" s="1" t="str">
        <f t="shared" si="3"/>
        <v/>
      </c>
      <c r="J255" s="1" t="str">
        <f>IF(COUNTA(A255:G255)=0,"",IF(COUNTIFS(Остатки!$A$8:$A$37,B255)&lt;&gt;1,"Нет",IF(AND(ISNUMBER(A255),A255&gt;=DATE(2000,1,1),A255&lt;=DATE(2100,12,31),OR(C255="Приход",C255="Выдача",C255="Возврат"),ISNUMBER(D255),D255&gt;=0.001,D255&lt;=1000000000,INDEX(Остатки!$B$8:$B$37,MATCH(B255,Остатки!$A$8:$A$37,0))&lt;&gt;"",ISNUMBER(INDEX(Остатки!$D$8:$D$37,MATCH(B255,Остатки!$A$8:$A$37,0))),NOT(ISBLANK(INDEX(Остатки!$D$8:$D$37,MATCH(B255,Остатки!$A$8:$A$37,0))))),"Да","Нет")))</f>
        <v/>
      </c>
    </row>
    <row r="256" spans="1:10" ht="24" customHeight="1">
      <c r="A256" s="10"/>
      <c r="B256" s="6"/>
      <c r="C256" s="6"/>
      <c r="D256" s="8"/>
      <c r="E256" s="6"/>
      <c r="F256" s="6"/>
      <c r="G256" s="6"/>
      <c r="H256" s="9" t="str">
        <f>IF(J256&lt;&gt;"Да","",SUMIFS(Остатки!$D$8:$D$37,Остатки!$A$8:$A$37,B256)+SUMIFS($D$8:D256,$B$8:B256,B256,$C$8:C256,"Приход",$J$8:J256,"Да")-SUMIFS($D$8:D256,$B$8:B256,B256,$C$8:C256,"Выдача",$J$8:J256,"Да")+SUMIFS($D$8:D256,$B$8:B256,B256,$C$8:C256,"Возврат",$J$8:J256,"Да"))</f>
        <v/>
      </c>
      <c r="I256" s="1" t="str">
        <f t="shared" si="3"/>
        <v/>
      </c>
      <c r="J256" s="1" t="str">
        <f>IF(COUNTA(A256:G256)=0,"",IF(COUNTIFS(Остатки!$A$8:$A$37,B256)&lt;&gt;1,"Нет",IF(AND(ISNUMBER(A256),A256&gt;=DATE(2000,1,1),A256&lt;=DATE(2100,12,31),OR(C256="Приход",C256="Выдача",C256="Возврат"),ISNUMBER(D256),D256&gt;=0.001,D256&lt;=1000000000,INDEX(Остатки!$B$8:$B$37,MATCH(B256,Остатки!$A$8:$A$37,0))&lt;&gt;"",ISNUMBER(INDEX(Остатки!$D$8:$D$37,MATCH(B256,Остатки!$A$8:$A$37,0))),NOT(ISBLANK(INDEX(Остатки!$D$8:$D$37,MATCH(B256,Остатки!$A$8:$A$37,0))))),"Да","Нет")))</f>
        <v/>
      </c>
    </row>
    <row r="257" spans="1:10" ht="24" customHeight="1">
      <c r="A257" s="10"/>
      <c r="B257" s="6"/>
      <c r="C257" s="6"/>
      <c r="D257" s="8"/>
      <c r="E257" s="6"/>
      <c r="F257" s="6"/>
      <c r="G257" s="6"/>
      <c r="H257" s="9" t="str">
        <f>IF(J257&lt;&gt;"Да","",SUMIFS(Остатки!$D$8:$D$37,Остатки!$A$8:$A$37,B257)+SUMIFS($D$8:D257,$B$8:B257,B257,$C$8:C257,"Приход",$J$8:J257,"Да")-SUMIFS($D$8:D257,$B$8:B257,B257,$C$8:C257,"Выдача",$J$8:J257,"Да")+SUMIFS($D$8:D257,$B$8:B257,B257,$C$8:C257,"Возврат",$J$8:J257,"Да"))</f>
        <v/>
      </c>
      <c r="I257" s="1" t="str">
        <f t="shared" si="3"/>
        <v/>
      </c>
      <c r="J257" s="1" t="str">
        <f>IF(COUNTA(A257:G257)=0,"",IF(COUNTIFS(Остатки!$A$8:$A$37,B257)&lt;&gt;1,"Нет",IF(AND(ISNUMBER(A257),A257&gt;=DATE(2000,1,1),A257&lt;=DATE(2100,12,31),OR(C257="Приход",C257="Выдача",C257="Возврат"),ISNUMBER(D257),D257&gt;=0.001,D257&lt;=1000000000,INDEX(Остатки!$B$8:$B$37,MATCH(B257,Остатки!$A$8:$A$37,0))&lt;&gt;"",ISNUMBER(INDEX(Остатки!$D$8:$D$37,MATCH(B257,Остатки!$A$8:$A$37,0))),NOT(ISBLANK(INDEX(Остатки!$D$8:$D$37,MATCH(B257,Остатки!$A$8:$A$37,0))))),"Да","Нет")))</f>
        <v/>
      </c>
    </row>
    <row r="258" spans="1:10" ht="24" customHeight="1">
      <c r="A258" s="10"/>
      <c r="B258" s="6"/>
      <c r="C258" s="6"/>
      <c r="D258" s="8"/>
      <c r="E258" s="6"/>
      <c r="F258" s="6"/>
      <c r="G258" s="6"/>
      <c r="H258" s="9" t="str">
        <f>IF(J258&lt;&gt;"Да","",SUMIFS(Остатки!$D$8:$D$37,Остатки!$A$8:$A$37,B258)+SUMIFS($D$8:D258,$B$8:B258,B258,$C$8:C258,"Приход",$J$8:J258,"Да")-SUMIFS($D$8:D258,$B$8:B258,B258,$C$8:C258,"Выдача",$J$8:J258,"Да")+SUMIFS($D$8:D258,$B$8:B258,B258,$C$8:C258,"Возврат",$J$8:J258,"Да"))</f>
        <v/>
      </c>
      <c r="I258" s="1" t="str">
        <f t="shared" si="3"/>
        <v/>
      </c>
      <c r="J258" s="1" t="str">
        <f>IF(COUNTA(A258:G258)=0,"",IF(COUNTIFS(Остатки!$A$8:$A$37,B258)&lt;&gt;1,"Нет",IF(AND(ISNUMBER(A258),A258&gt;=DATE(2000,1,1),A258&lt;=DATE(2100,12,31),OR(C258="Приход",C258="Выдача",C258="Возврат"),ISNUMBER(D258),D258&gt;=0.001,D258&lt;=1000000000,INDEX(Остатки!$B$8:$B$37,MATCH(B258,Остатки!$A$8:$A$37,0))&lt;&gt;"",ISNUMBER(INDEX(Остатки!$D$8:$D$37,MATCH(B258,Остатки!$A$8:$A$37,0))),NOT(ISBLANK(INDEX(Остатки!$D$8:$D$37,MATCH(B258,Остатки!$A$8:$A$37,0))))),"Да","Нет")))</f>
        <v/>
      </c>
    </row>
    <row r="259" spans="1:10" ht="24" customHeight="1">
      <c r="A259" s="10"/>
      <c r="B259" s="6"/>
      <c r="C259" s="6"/>
      <c r="D259" s="8"/>
      <c r="E259" s="6"/>
      <c r="F259" s="6"/>
      <c r="G259" s="6"/>
      <c r="H259" s="9" t="str">
        <f>IF(J259&lt;&gt;"Да","",SUMIFS(Остатки!$D$8:$D$37,Остатки!$A$8:$A$37,B259)+SUMIFS($D$8:D259,$B$8:B259,B259,$C$8:C259,"Приход",$J$8:J259,"Да")-SUMIFS($D$8:D259,$B$8:B259,B259,$C$8:C259,"Выдача",$J$8:J259,"Да")+SUMIFS($D$8:D259,$B$8:B259,B259,$C$8:C259,"Возврат",$J$8:J259,"Да"))</f>
        <v/>
      </c>
      <c r="I259" s="1" t="str">
        <f t="shared" si="3"/>
        <v/>
      </c>
      <c r="J259" s="1" t="str">
        <f>IF(COUNTA(A259:G259)=0,"",IF(COUNTIFS(Остатки!$A$8:$A$37,B259)&lt;&gt;1,"Нет",IF(AND(ISNUMBER(A259),A259&gt;=DATE(2000,1,1),A259&lt;=DATE(2100,12,31),OR(C259="Приход",C259="Выдача",C259="Возврат"),ISNUMBER(D259),D259&gt;=0.001,D259&lt;=1000000000,INDEX(Остатки!$B$8:$B$37,MATCH(B259,Остатки!$A$8:$A$37,0))&lt;&gt;"",ISNUMBER(INDEX(Остатки!$D$8:$D$37,MATCH(B259,Остатки!$A$8:$A$37,0))),NOT(ISBLANK(INDEX(Остатки!$D$8:$D$37,MATCH(B259,Остатки!$A$8:$A$37,0))))),"Да","Нет")))</f>
        <v/>
      </c>
    </row>
    <row r="260" spans="1:10" ht="24" customHeight="1">
      <c r="A260" s="10"/>
      <c r="B260" s="6"/>
      <c r="C260" s="6"/>
      <c r="D260" s="8"/>
      <c r="E260" s="6"/>
      <c r="F260" s="6"/>
      <c r="G260" s="6"/>
      <c r="H260" s="9" t="str">
        <f>IF(J260&lt;&gt;"Да","",SUMIFS(Остатки!$D$8:$D$37,Остатки!$A$8:$A$37,B260)+SUMIFS($D$8:D260,$B$8:B260,B260,$C$8:C260,"Приход",$J$8:J260,"Да")-SUMIFS($D$8:D260,$B$8:B260,B260,$C$8:C260,"Выдача",$J$8:J260,"Да")+SUMIFS($D$8:D260,$B$8:B260,B260,$C$8:C260,"Возврат",$J$8:J260,"Да"))</f>
        <v/>
      </c>
      <c r="I260" s="1" t="str">
        <f t="shared" si="3"/>
        <v/>
      </c>
      <c r="J260" s="1" t="str">
        <f>IF(COUNTA(A260:G260)=0,"",IF(COUNTIFS(Остатки!$A$8:$A$37,B260)&lt;&gt;1,"Нет",IF(AND(ISNUMBER(A260),A260&gt;=DATE(2000,1,1),A260&lt;=DATE(2100,12,31),OR(C260="Приход",C260="Выдача",C260="Возврат"),ISNUMBER(D260),D260&gt;=0.001,D260&lt;=1000000000,INDEX(Остатки!$B$8:$B$37,MATCH(B260,Остатки!$A$8:$A$37,0))&lt;&gt;"",ISNUMBER(INDEX(Остатки!$D$8:$D$37,MATCH(B260,Остатки!$A$8:$A$37,0))),NOT(ISBLANK(INDEX(Остатки!$D$8:$D$37,MATCH(B260,Остатки!$A$8:$A$37,0))))),"Да","Нет")))</f>
        <v/>
      </c>
    </row>
    <row r="261" spans="1:10" ht="24" customHeight="1">
      <c r="A261" s="10"/>
      <c r="B261" s="6"/>
      <c r="C261" s="6"/>
      <c r="D261" s="8"/>
      <c r="E261" s="6"/>
      <c r="F261" s="6"/>
      <c r="G261" s="6"/>
      <c r="H261" s="9" t="str">
        <f>IF(J261&lt;&gt;"Да","",SUMIFS(Остатки!$D$8:$D$37,Остатки!$A$8:$A$37,B261)+SUMIFS($D$8:D261,$B$8:B261,B261,$C$8:C261,"Приход",$J$8:J261,"Да")-SUMIFS($D$8:D261,$B$8:B261,B261,$C$8:C261,"Выдача",$J$8:J261,"Да")+SUMIFS($D$8:D261,$B$8:B261,B261,$C$8:C261,"Возврат",$J$8:J261,"Да"))</f>
        <v/>
      </c>
      <c r="I261" s="1" t="str">
        <f t="shared" si="3"/>
        <v/>
      </c>
      <c r="J261" s="1" t="str">
        <f>IF(COUNTA(A261:G261)=0,"",IF(COUNTIFS(Остатки!$A$8:$A$37,B261)&lt;&gt;1,"Нет",IF(AND(ISNUMBER(A261),A261&gt;=DATE(2000,1,1),A261&lt;=DATE(2100,12,31),OR(C261="Приход",C261="Выдача",C261="Возврат"),ISNUMBER(D261),D261&gt;=0.001,D261&lt;=1000000000,INDEX(Остатки!$B$8:$B$37,MATCH(B261,Остатки!$A$8:$A$37,0))&lt;&gt;"",ISNUMBER(INDEX(Остатки!$D$8:$D$37,MATCH(B261,Остатки!$A$8:$A$37,0))),NOT(ISBLANK(INDEX(Остатки!$D$8:$D$37,MATCH(B261,Остатки!$A$8:$A$37,0))))),"Да","Нет")))</f>
        <v/>
      </c>
    </row>
    <row r="262" spans="1:10" ht="24" customHeight="1">
      <c r="A262" s="10"/>
      <c r="B262" s="6"/>
      <c r="C262" s="6"/>
      <c r="D262" s="8"/>
      <c r="E262" s="6"/>
      <c r="F262" s="6"/>
      <c r="G262" s="6"/>
      <c r="H262" s="9" t="str">
        <f>IF(J262&lt;&gt;"Да","",SUMIFS(Остатки!$D$8:$D$37,Остатки!$A$8:$A$37,B262)+SUMIFS($D$8:D262,$B$8:B262,B262,$C$8:C262,"Приход",$J$8:J262,"Да")-SUMIFS($D$8:D262,$B$8:B262,B262,$C$8:C262,"Выдача",$J$8:J262,"Да")+SUMIFS($D$8:D262,$B$8:B262,B262,$C$8:C262,"Возврат",$J$8:J262,"Да"))</f>
        <v/>
      </c>
      <c r="I262" s="1" t="str">
        <f t="shared" si="3"/>
        <v/>
      </c>
      <c r="J262" s="1" t="str">
        <f>IF(COUNTA(A262:G262)=0,"",IF(COUNTIFS(Остатки!$A$8:$A$37,B262)&lt;&gt;1,"Нет",IF(AND(ISNUMBER(A262),A262&gt;=DATE(2000,1,1),A262&lt;=DATE(2100,12,31),OR(C262="Приход",C262="Выдача",C262="Возврат"),ISNUMBER(D262),D262&gt;=0.001,D262&lt;=1000000000,INDEX(Остатки!$B$8:$B$37,MATCH(B262,Остатки!$A$8:$A$37,0))&lt;&gt;"",ISNUMBER(INDEX(Остатки!$D$8:$D$37,MATCH(B262,Остатки!$A$8:$A$37,0))),NOT(ISBLANK(INDEX(Остатки!$D$8:$D$37,MATCH(B262,Остатки!$A$8:$A$37,0))))),"Да","Нет")))</f>
        <v/>
      </c>
    </row>
    <row r="263" spans="1:10" ht="24" customHeight="1">
      <c r="A263" s="10"/>
      <c r="B263" s="6"/>
      <c r="C263" s="6"/>
      <c r="D263" s="8"/>
      <c r="E263" s="6"/>
      <c r="F263" s="6"/>
      <c r="G263" s="6"/>
      <c r="H263" s="9" t="str">
        <f>IF(J263&lt;&gt;"Да","",SUMIFS(Остатки!$D$8:$D$37,Остатки!$A$8:$A$37,B263)+SUMIFS($D$8:D263,$B$8:B263,B263,$C$8:C263,"Приход",$J$8:J263,"Да")-SUMIFS($D$8:D263,$B$8:B263,B263,$C$8:C263,"Выдача",$J$8:J263,"Да")+SUMIFS($D$8:D263,$B$8:B263,B263,$C$8:C263,"Возврат",$J$8:J263,"Да"))</f>
        <v/>
      </c>
      <c r="I263" s="1" t="str">
        <f t="shared" si="3"/>
        <v/>
      </c>
      <c r="J263" s="1" t="str">
        <f>IF(COUNTA(A263:G263)=0,"",IF(COUNTIFS(Остатки!$A$8:$A$37,B263)&lt;&gt;1,"Нет",IF(AND(ISNUMBER(A263),A263&gt;=DATE(2000,1,1),A263&lt;=DATE(2100,12,31),OR(C263="Приход",C263="Выдача",C263="Возврат"),ISNUMBER(D263),D263&gt;=0.001,D263&lt;=1000000000,INDEX(Остатки!$B$8:$B$37,MATCH(B263,Остатки!$A$8:$A$37,0))&lt;&gt;"",ISNUMBER(INDEX(Остатки!$D$8:$D$37,MATCH(B263,Остатки!$A$8:$A$37,0))),NOT(ISBLANK(INDEX(Остатки!$D$8:$D$37,MATCH(B263,Остатки!$A$8:$A$37,0))))),"Да","Нет")))</f>
        <v/>
      </c>
    </row>
    <row r="264" spans="1:10" ht="24" customHeight="1">
      <c r="A264" s="10"/>
      <c r="B264" s="6"/>
      <c r="C264" s="6"/>
      <c r="D264" s="8"/>
      <c r="E264" s="6"/>
      <c r="F264" s="6"/>
      <c r="G264" s="6"/>
      <c r="H264" s="9" t="str">
        <f>IF(J264&lt;&gt;"Да","",SUMIFS(Остатки!$D$8:$D$37,Остатки!$A$8:$A$37,B264)+SUMIFS($D$8:D264,$B$8:B264,B264,$C$8:C264,"Приход",$J$8:J264,"Да")-SUMIFS($D$8:D264,$B$8:B264,B264,$C$8:C264,"Выдача",$J$8:J264,"Да")+SUMIFS($D$8:D264,$B$8:B264,B264,$C$8:C264,"Возврат",$J$8:J264,"Да"))</f>
        <v/>
      </c>
      <c r="I264" s="1" t="str">
        <f t="shared" ref="I264:I327" si="4">IF(COUNTA(A264:G264)=0,"",IF(J264&lt;&gt;"Да","Проверьте поля и код",IF(H264&lt;0,"Отрицательный остаток","")))</f>
        <v/>
      </c>
      <c r="J264" s="1" t="str">
        <f>IF(COUNTA(A264:G264)=0,"",IF(COUNTIFS(Остатки!$A$8:$A$37,B264)&lt;&gt;1,"Нет",IF(AND(ISNUMBER(A264),A264&gt;=DATE(2000,1,1),A264&lt;=DATE(2100,12,31),OR(C264="Приход",C264="Выдача",C264="Возврат"),ISNUMBER(D264),D264&gt;=0.001,D264&lt;=1000000000,INDEX(Остатки!$B$8:$B$37,MATCH(B264,Остатки!$A$8:$A$37,0))&lt;&gt;"",ISNUMBER(INDEX(Остатки!$D$8:$D$37,MATCH(B264,Остатки!$A$8:$A$37,0))),NOT(ISBLANK(INDEX(Остатки!$D$8:$D$37,MATCH(B264,Остатки!$A$8:$A$37,0))))),"Да","Нет")))</f>
        <v/>
      </c>
    </row>
    <row r="265" spans="1:10" ht="24" customHeight="1">
      <c r="A265" s="10"/>
      <c r="B265" s="6"/>
      <c r="C265" s="6"/>
      <c r="D265" s="8"/>
      <c r="E265" s="6"/>
      <c r="F265" s="6"/>
      <c r="G265" s="6"/>
      <c r="H265" s="9" t="str">
        <f>IF(J265&lt;&gt;"Да","",SUMIFS(Остатки!$D$8:$D$37,Остатки!$A$8:$A$37,B265)+SUMIFS($D$8:D265,$B$8:B265,B265,$C$8:C265,"Приход",$J$8:J265,"Да")-SUMIFS($D$8:D265,$B$8:B265,B265,$C$8:C265,"Выдача",$J$8:J265,"Да")+SUMIFS($D$8:D265,$B$8:B265,B265,$C$8:C265,"Возврат",$J$8:J265,"Да"))</f>
        <v/>
      </c>
      <c r="I265" s="1" t="str">
        <f t="shared" si="4"/>
        <v/>
      </c>
      <c r="J265" s="1" t="str">
        <f>IF(COUNTA(A265:G265)=0,"",IF(COUNTIFS(Остатки!$A$8:$A$37,B265)&lt;&gt;1,"Нет",IF(AND(ISNUMBER(A265),A265&gt;=DATE(2000,1,1),A265&lt;=DATE(2100,12,31),OR(C265="Приход",C265="Выдача",C265="Возврат"),ISNUMBER(D265),D265&gt;=0.001,D265&lt;=1000000000,INDEX(Остатки!$B$8:$B$37,MATCH(B265,Остатки!$A$8:$A$37,0))&lt;&gt;"",ISNUMBER(INDEX(Остатки!$D$8:$D$37,MATCH(B265,Остатки!$A$8:$A$37,0))),NOT(ISBLANK(INDEX(Остатки!$D$8:$D$37,MATCH(B265,Остатки!$A$8:$A$37,0))))),"Да","Нет")))</f>
        <v/>
      </c>
    </row>
    <row r="266" spans="1:10" ht="24" customHeight="1">
      <c r="A266" s="10"/>
      <c r="B266" s="6"/>
      <c r="C266" s="6"/>
      <c r="D266" s="8"/>
      <c r="E266" s="6"/>
      <c r="F266" s="6"/>
      <c r="G266" s="6"/>
      <c r="H266" s="9" t="str">
        <f>IF(J266&lt;&gt;"Да","",SUMIFS(Остатки!$D$8:$D$37,Остатки!$A$8:$A$37,B266)+SUMIFS($D$8:D266,$B$8:B266,B266,$C$8:C266,"Приход",$J$8:J266,"Да")-SUMIFS($D$8:D266,$B$8:B266,B266,$C$8:C266,"Выдача",$J$8:J266,"Да")+SUMIFS($D$8:D266,$B$8:B266,B266,$C$8:C266,"Возврат",$J$8:J266,"Да"))</f>
        <v/>
      </c>
      <c r="I266" s="1" t="str">
        <f t="shared" si="4"/>
        <v/>
      </c>
      <c r="J266" s="1" t="str">
        <f>IF(COUNTA(A266:G266)=0,"",IF(COUNTIFS(Остатки!$A$8:$A$37,B266)&lt;&gt;1,"Нет",IF(AND(ISNUMBER(A266),A266&gt;=DATE(2000,1,1),A266&lt;=DATE(2100,12,31),OR(C266="Приход",C266="Выдача",C266="Возврат"),ISNUMBER(D266),D266&gt;=0.001,D266&lt;=1000000000,INDEX(Остатки!$B$8:$B$37,MATCH(B266,Остатки!$A$8:$A$37,0))&lt;&gt;"",ISNUMBER(INDEX(Остатки!$D$8:$D$37,MATCH(B266,Остатки!$A$8:$A$37,0))),NOT(ISBLANK(INDEX(Остатки!$D$8:$D$37,MATCH(B266,Остатки!$A$8:$A$37,0))))),"Да","Нет")))</f>
        <v/>
      </c>
    </row>
    <row r="267" spans="1:10" ht="24" customHeight="1">
      <c r="A267" s="10"/>
      <c r="B267" s="6"/>
      <c r="C267" s="6"/>
      <c r="D267" s="8"/>
      <c r="E267" s="6"/>
      <c r="F267" s="6"/>
      <c r="G267" s="6"/>
      <c r="H267" s="9" t="str">
        <f>IF(J267&lt;&gt;"Да","",SUMIFS(Остатки!$D$8:$D$37,Остатки!$A$8:$A$37,B267)+SUMIFS($D$8:D267,$B$8:B267,B267,$C$8:C267,"Приход",$J$8:J267,"Да")-SUMIFS($D$8:D267,$B$8:B267,B267,$C$8:C267,"Выдача",$J$8:J267,"Да")+SUMIFS($D$8:D267,$B$8:B267,B267,$C$8:C267,"Возврат",$J$8:J267,"Да"))</f>
        <v/>
      </c>
      <c r="I267" s="1" t="str">
        <f t="shared" si="4"/>
        <v/>
      </c>
      <c r="J267" s="1" t="str">
        <f>IF(COUNTA(A267:G267)=0,"",IF(COUNTIFS(Остатки!$A$8:$A$37,B267)&lt;&gt;1,"Нет",IF(AND(ISNUMBER(A267),A267&gt;=DATE(2000,1,1),A267&lt;=DATE(2100,12,31),OR(C267="Приход",C267="Выдача",C267="Возврат"),ISNUMBER(D267),D267&gt;=0.001,D267&lt;=1000000000,INDEX(Остатки!$B$8:$B$37,MATCH(B267,Остатки!$A$8:$A$37,0))&lt;&gt;"",ISNUMBER(INDEX(Остатки!$D$8:$D$37,MATCH(B267,Остатки!$A$8:$A$37,0))),NOT(ISBLANK(INDEX(Остатки!$D$8:$D$37,MATCH(B267,Остатки!$A$8:$A$37,0))))),"Да","Нет")))</f>
        <v/>
      </c>
    </row>
    <row r="268" spans="1:10" ht="24" customHeight="1">
      <c r="A268" s="10"/>
      <c r="B268" s="6"/>
      <c r="C268" s="6"/>
      <c r="D268" s="8"/>
      <c r="E268" s="6"/>
      <c r="F268" s="6"/>
      <c r="G268" s="6"/>
      <c r="H268" s="9" t="str">
        <f>IF(J268&lt;&gt;"Да","",SUMIFS(Остатки!$D$8:$D$37,Остатки!$A$8:$A$37,B268)+SUMIFS($D$8:D268,$B$8:B268,B268,$C$8:C268,"Приход",$J$8:J268,"Да")-SUMIFS($D$8:D268,$B$8:B268,B268,$C$8:C268,"Выдача",$J$8:J268,"Да")+SUMIFS($D$8:D268,$B$8:B268,B268,$C$8:C268,"Возврат",$J$8:J268,"Да"))</f>
        <v/>
      </c>
      <c r="I268" s="1" t="str">
        <f t="shared" si="4"/>
        <v/>
      </c>
      <c r="J268" s="1" t="str">
        <f>IF(COUNTA(A268:G268)=0,"",IF(COUNTIFS(Остатки!$A$8:$A$37,B268)&lt;&gt;1,"Нет",IF(AND(ISNUMBER(A268),A268&gt;=DATE(2000,1,1),A268&lt;=DATE(2100,12,31),OR(C268="Приход",C268="Выдача",C268="Возврат"),ISNUMBER(D268),D268&gt;=0.001,D268&lt;=1000000000,INDEX(Остатки!$B$8:$B$37,MATCH(B268,Остатки!$A$8:$A$37,0))&lt;&gt;"",ISNUMBER(INDEX(Остатки!$D$8:$D$37,MATCH(B268,Остатки!$A$8:$A$37,0))),NOT(ISBLANK(INDEX(Остатки!$D$8:$D$37,MATCH(B268,Остатки!$A$8:$A$37,0))))),"Да","Нет")))</f>
        <v/>
      </c>
    </row>
    <row r="269" spans="1:10" ht="24" customHeight="1">
      <c r="A269" s="10"/>
      <c r="B269" s="6"/>
      <c r="C269" s="6"/>
      <c r="D269" s="8"/>
      <c r="E269" s="6"/>
      <c r="F269" s="6"/>
      <c r="G269" s="6"/>
      <c r="H269" s="9" t="str">
        <f>IF(J269&lt;&gt;"Да","",SUMIFS(Остатки!$D$8:$D$37,Остатки!$A$8:$A$37,B269)+SUMIFS($D$8:D269,$B$8:B269,B269,$C$8:C269,"Приход",$J$8:J269,"Да")-SUMIFS($D$8:D269,$B$8:B269,B269,$C$8:C269,"Выдача",$J$8:J269,"Да")+SUMIFS($D$8:D269,$B$8:B269,B269,$C$8:C269,"Возврат",$J$8:J269,"Да"))</f>
        <v/>
      </c>
      <c r="I269" s="1" t="str">
        <f t="shared" si="4"/>
        <v/>
      </c>
      <c r="J269" s="1" t="str">
        <f>IF(COUNTA(A269:G269)=0,"",IF(COUNTIFS(Остатки!$A$8:$A$37,B269)&lt;&gt;1,"Нет",IF(AND(ISNUMBER(A269),A269&gt;=DATE(2000,1,1),A269&lt;=DATE(2100,12,31),OR(C269="Приход",C269="Выдача",C269="Возврат"),ISNUMBER(D269),D269&gt;=0.001,D269&lt;=1000000000,INDEX(Остатки!$B$8:$B$37,MATCH(B269,Остатки!$A$8:$A$37,0))&lt;&gt;"",ISNUMBER(INDEX(Остатки!$D$8:$D$37,MATCH(B269,Остатки!$A$8:$A$37,0))),NOT(ISBLANK(INDEX(Остатки!$D$8:$D$37,MATCH(B269,Остатки!$A$8:$A$37,0))))),"Да","Нет")))</f>
        <v/>
      </c>
    </row>
    <row r="270" spans="1:10" ht="24" customHeight="1">
      <c r="A270" s="10"/>
      <c r="B270" s="6"/>
      <c r="C270" s="6"/>
      <c r="D270" s="8"/>
      <c r="E270" s="6"/>
      <c r="F270" s="6"/>
      <c r="G270" s="6"/>
      <c r="H270" s="9" t="str">
        <f>IF(J270&lt;&gt;"Да","",SUMIFS(Остатки!$D$8:$D$37,Остатки!$A$8:$A$37,B270)+SUMIFS($D$8:D270,$B$8:B270,B270,$C$8:C270,"Приход",$J$8:J270,"Да")-SUMIFS($D$8:D270,$B$8:B270,B270,$C$8:C270,"Выдача",$J$8:J270,"Да")+SUMIFS($D$8:D270,$B$8:B270,B270,$C$8:C270,"Возврат",$J$8:J270,"Да"))</f>
        <v/>
      </c>
      <c r="I270" s="1" t="str">
        <f t="shared" si="4"/>
        <v/>
      </c>
      <c r="J270" s="1" t="str">
        <f>IF(COUNTA(A270:G270)=0,"",IF(COUNTIFS(Остатки!$A$8:$A$37,B270)&lt;&gt;1,"Нет",IF(AND(ISNUMBER(A270),A270&gt;=DATE(2000,1,1),A270&lt;=DATE(2100,12,31),OR(C270="Приход",C270="Выдача",C270="Возврат"),ISNUMBER(D270),D270&gt;=0.001,D270&lt;=1000000000,INDEX(Остатки!$B$8:$B$37,MATCH(B270,Остатки!$A$8:$A$37,0))&lt;&gt;"",ISNUMBER(INDEX(Остатки!$D$8:$D$37,MATCH(B270,Остатки!$A$8:$A$37,0))),NOT(ISBLANK(INDEX(Остатки!$D$8:$D$37,MATCH(B270,Остатки!$A$8:$A$37,0))))),"Да","Нет")))</f>
        <v/>
      </c>
    </row>
    <row r="271" spans="1:10" ht="24" customHeight="1">
      <c r="A271" s="10"/>
      <c r="B271" s="6"/>
      <c r="C271" s="6"/>
      <c r="D271" s="8"/>
      <c r="E271" s="6"/>
      <c r="F271" s="6"/>
      <c r="G271" s="6"/>
      <c r="H271" s="9" t="str">
        <f>IF(J271&lt;&gt;"Да","",SUMIFS(Остатки!$D$8:$D$37,Остатки!$A$8:$A$37,B271)+SUMIFS($D$8:D271,$B$8:B271,B271,$C$8:C271,"Приход",$J$8:J271,"Да")-SUMIFS($D$8:D271,$B$8:B271,B271,$C$8:C271,"Выдача",$J$8:J271,"Да")+SUMIFS($D$8:D271,$B$8:B271,B271,$C$8:C271,"Возврат",$J$8:J271,"Да"))</f>
        <v/>
      </c>
      <c r="I271" s="1" t="str">
        <f t="shared" si="4"/>
        <v/>
      </c>
      <c r="J271" s="1" t="str">
        <f>IF(COUNTA(A271:G271)=0,"",IF(COUNTIFS(Остатки!$A$8:$A$37,B271)&lt;&gt;1,"Нет",IF(AND(ISNUMBER(A271),A271&gt;=DATE(2000,1,1),A271&lt;=DATE(2100,12,31),OR(C271="Приход",C271="Выдача",C271="Возврат"),ISNUMBER(D271),D271&gt;=0.001,D271&lt;=1000000000,INDEX(Остатки!$B$8:$B$37,MATCH(B271,Остатки!$A$8:$A$37,0))&lt;&gt;"",ISNUMBER(INDEX(Остатки!$D$8:$D$37,MATCH(B271,Остатки!$A$8:$A$37,0))),NOT(ISBLANK(INDEX(Остатки!$D$8:$D$37,MATCH(B271,Остатки!$A$8:$A$37,0))))),"Да","Нет")))</f>
        <v/>
      </c>
    </row>
    <row r="272" spans="1:10" ht="24" customHeight="1">
      <c r="A272" s="10"/>
      <c r="B272" s="6"/>
      <c r="C272" s="6"/>
      <c r="D272" s="8"/>
      <c r="E272" s="6"/>
      <c r="F272" s="6"/>
      <c r="G272" s="6"/>
      <c r="H272" s="9" t="str">
        <f>IF(J272&lt;&gt;"Да","",SUMIFS(Остатки!$D$8:$D$37,Остатки!$A$8:$A$37,B272)+SUMIFS($D$8:D272,$B$8:B272,B272,$C$8:C272,"Приход",$J$8:J272,"Да")-SUMIFS($D$8:D272,$B$8:B272,B272,$C$8:C272,"Выдача",$J$8:J272,"Да")+SUMIFS($D$8:D272,$B$8:B272,B272,$C$8:C272,"Возврат",$J$8:J272,"Да"))</f>
        <v/>
      </c>
      <c r="I272" s="1" t="str">
        <f t="shared" si="4"/>
        <v/>
      </c>
      <c r="J272" s="1" t="str">
        <f>IF(COUNTA(A272:G272)=0,"",IF(COUNTIFS(Остатки!$A$8:$A$37,B272)&lt;&gt;1,"Нет",IF(AND(ISNUMBER(A272),A272&gt;=DATE(2000,1,1),A272&lt;=DATE(2100,12,31),OR(C272="Приход",C272="Выдача",C272="Возврат"),ISNUMBER(D272),D272&gt;=0.001,D272&lt;=1000000000,INDEX(Остатки!$B$8:$B$37,MATCH(B272,Остатки!$A$8:$A$37,0))&lt;&gt;"",ISNUMBER(INDEX(Остатки!$D$8:$D$37,MATCH(B272,Остатки!$A$8:$A$37,0))),NOT(ISBLANK(INDEX(Остатки!$D$8:$D$37,MATCH(B272,Остатки!$A$8:$A$37,0))))),"Да","Нет")))</f>
        <v/>
      </c>
    </row>
    <row r="273" spans="1:10" ht="24" customHeight="1">
      <c r="A273" s="10"/>
      <c r="B273" s="6"/>
      <c r="C273" s="6"/>
      <c r="D273" s="8"/>
      <c r="E273" s="6"/>
      <c r="F273" s="6"/>
      <c r="G273" s="6"/>
      <c r="H273" s="9" t="str">
        <f>IF(J273&lt;&gt;"Да","",SUMIFS(Остатки!$D$8:$D$37,Остатки!$A$8:$A$37,B273)+SUMIFS($D$8:D273,$B$8:B273,B273,$C$8:C273,"Приход",$J$8:J273,"Да")-SUMIFS($D$8:D273,$B$8:B273,B273,$C$8:C273,"Выдача",$J$8:J273,"Да")+SUMIFS($D$8:D273,$B$8:B273,B273,$C$8:C273,"Возврат",$J$8:J273,"Да"))</f>
        <v/>
      </c>
      <c r="I273" s="1" t="str">
        <f t="shared" si="4"/>
        <v/>
      </c>
      <c r="J273" s="1" t="str">
        <f>IF(COUNTA(A273:G273)=0,"",IF(COUNTIFS(Остатки!$A$8:$A$37,B273)&lt;&gt;1,"Нет",IF(AND(ISNUMBER(A273),A273&gt;=DATE(2000,1,1),A273&lt;=DATE(2100,12,31),OR(C273="Приход",C273="Выдача",C273="Возврат"),ISNUMBER(D273),D273&gt;=0.001,D273&lt;=1000000000,INDEX(Остатки!$B$8:$B$37,MATCH(B273,Остатки!$A$8:$A$37,0))&lt;&gt;"",ISNUMBER(INDEX(Остатки!$D$8:$D$37,MATCH(B273,Остатки!$A$8:$A$37,0))),NOT(ISBLANK(INDEX(Остатки!$D$8:$D$37,MATCH(B273,Остатки!$A$8:$A$37,0))))),"Да","Нет")))</f>
        <v/>
      </c>
    </row>
    <row r="274" spans="1:10" ht="24" customHeight="1">
      <c r="A274" s="10"/>
      <c r="B274" s="6"/>
      <c r="C274" s="6"/>
      <c r="D274" s="8"/>
      <c r="E274" s="6"/>
      <c r="F274" s="6"/>
      <c r="G274" s="6"/>
      <c r="H274" s="9" t="str">
        <f>IF(J274&lt;&gt;"Да","",SUMIFS(Остатки!$D$8:$D$37,Остатки!$A$8:$A$37,B274)+SUMIFS($D$8:D274,$B$8:B274,B274,$C$8:C274,"Приход",$J$8:J274,"Да")-SUMIFS($D$8:D274,$B$8:B274,B274,$C$8:C274,"Выдача",$J$8:J274,"Да")+SUMIFS($D$8:D274,$B$8:B274,B274,$C$8:C274,"Возврат",$J$8:J274,"Да"))</f>
        <v/>
      </c>
      <c r="I274" s="1" t="str">
        <f t="shared" si="4"/>
        <v/>
      </c>
      <c r="J274" s="1" t="str">
        <f>IF(COUNTA(A274:G274)=0,"",IF(COUNTIFS(Остатки!$A$8:$A$37,B274)&lt;&gt;1,"Нет",IF(AND(ISNUMBER(A274),A274&gt;=DATE(2000,1,1),A274&lt;=DATE(2100,12,31),OR(C274="Приход",C274="Выдача",C274="Возврат"),ISNUMBER(D274),D274&gt;=0.001,D274&lt;=1000000000,INDEX(Остатки!$B$8:$B$37,MATCH(B274,Остатки!$A$8:$A$37,0))&lt;&gt;"",ISNUMBER(INDEX(Остатки!$D$8:$D$37,MATCH(B274,Остатки!$A$8:$A$37,0))),NOT(ISBLANK(INDEX(Остатки!$D$8:$D$37,MATCH(B274,Остатки!$A$8:$A$37,0))))),"Да","Нет")))</f>
        <v/>
      </c>
    </row>
    <row r="275" spans="1:10" ht="24" customHeight="1">
      <c r="A275" s="10"/>
      <c r="B275" s="6"/>
      <c r="C275" s="6"/>
      <c r="D275" s="8"/>
      <c r="E275" s="6"/>
      <c r="F275" s="6"/>
      <c r="G275" s="6"/>
      <c r="H275" s="9" t="str">
        <f>IF(J275&lt;&gt;"Да","",SUMIFS(Остатки!$D$8:$D$37,Остатки!$A$8:$A$37,B275)+SUMIFS($D$8:D275,$B$8:B275,B275,$C$8:C275,"Приход",$J$8:J275,"Да")-SUMIFS($D$8:D275,$B$8:B275,B275,$C$8:C275,"Выдача",$J$8:J275,"Да")+SUMIFS($D$8:D275,$B$8:B275,B275,$C$8:C275,"Возврат",$J$8:J275,"Да"))</f>
        <v/>
      </c>
      <c r="I275" s="1" t="str">
        <f t="shared" si="4"/>
        <v/>
      </c>
      <c r="J275" s="1" t="str">
        <f>IF(COUNTA(A275:G275)=0,"",IF(COUNTIFS(Остатки!$A$8:$A$37,B275)&lt;&gt;1,"Нет",IF(AND(ISNUMBER(A275),A275&gt;=DATE(2000,1,1),A275&lt;=DATE(2100,12,31),OR(C275="Приход",C275="Выдача",C275="Возврат"),ISNUMBER(D275),D275&gt;=0.001,D275&lt;=1000000000,INDEX(Остатки!$B$8:$B$37,MATCH(B275,Остатки!$A$8:$A$37,0))&lt;&gt;"",ISNUMBER(INDEX(Остатки!$D$8:$D$37,MATCH(B275,Остатки!$A$8:$A$37,0))),NOT(ISBLANK(INDEX(Остатки!$D$8:$D$37,MATCH(B275,Остатки!$A$8:$A$37,0))))),"Да","Нет")))</f>
        <v/>
      </c>
    </row>
    <row r="276" spans="1:10" ht="24" customHeight="1">
      <c r="A276" s="10"/>
      <c r="B276" s="6"/>
      <c r="C276" s="6"/>
      <c r="D276" s="8"/>
      <c r="E276" s="6"/>
      <c r="F276" s="6"/>
      <c r="G276" s="6"/>
      <c r="H276" s="9" t="str">
        <f>IF(J276&lt;&gt;"Да","",SUMIFS(Остатки!$D$8:$D$37,Остатки!$A$8:$A$37,B276)+SUMIFS($D$8:D276,$B$8:B276,B276,$C$8:C276,"Приход",$J$8:J276,"Да")-SUMIFS($D$8:D276,$B$8:B276,B276,$C$8:C276,"Выдача",$J$8:J276,"Да")+SUMIFS($D$8:D276,$B$8:B276,B276,$C$8:C276,"Возврат",$J$8:J276,"Да"))</f>
        <v/>
      </c>
      <c r="I276" s="1" t="str">
        <f t="shared" si="4"/>
        <v/>
      </c>
      <c r="J276" s="1" t="str">
        <f>IF(COUNTA(A276:G276)=0,"",IF(COUNTIFS(Остатки!$A$8:$A$37,B276)&lt;&gt;1,"Нет",IF(AND(ISNUMBER(A276),A276&gt;=DATE(2000,1,1),A276&lt;=DATE(2100,12,31),OR(C276="Приход",C276="Выдача",C276="Возврат"),ISNUMBER(D276),D276&gt;=0.001,D276&lt;=1000000000,INDEX(Остатки!$B$8:$B$37,MATCH(B276,Остатки!$A$8:$A$37,0))&lt;&gt;"",ISNUMBER(INDEX(Остатки!$D$8:$D$37,MATCH(B276,Остатки!$A$8:$A$37,0))),NOT(ISBLANK(INDEX(Остатки!$D$8:$D$37,MATCH(B276,Остатки!$A$8:$A$37,0))))),"Да","Нет")))</f>
        <v/>
      </c>
    </row>
    <row r="277" spans="1:10" ht="24" customHeight="1">
      <c r="A277" s="10"/>
      <c r="B277" s="6"/>
      <c r="C277" s="6"/>
      <c r="D277" s="8"/>
      <c r="E277" s="6"/>
      <c r="F277" s="6"/>
      <c r="G277" s="6"/>
      <c r="H277" s="9" t="str">
        <f>IF(J277&lt;&gt;"Да","",SUMIFS(Остатки!$D$8:$D$37,Остатки!$A$8:$A$37,B277)+SUMIFS($D$8:D277,$B$8:B277,B277,$C$8:C277,"Приход",$J$8:J277,"Да")-SUMIFS($D$8:D277,$B$8:B277,B277,$C$8:C277,"Выдача",$J$8:J277,"Да")+SUMIFS($D$8:D277,$B$8:B277,B277,$C$8:C277,"Возврат",$J$8:J277,"Да"))</f>
        <v/>
      </c>
      <c r="I277" s="1" t="str">
        <f t="shared" si="4"/>
        <v/>
      </c>
      <c r="J277" s="1" t="str">
        <f>IF(COUNTA(A277:G277)=0,"",IF(COUNTIFS(Остатки!$A$8:$A$37,B277)&lt;&gt;1,"Нет",IF(AND(ISNUMBER(A277),A277&gt;=DATE(2000,1,1),A277&lt;=DATE(2100,12,31),OR(C277="Приход",C277="Выдача",C277="Возврат"),ISNUMBER(D277),D277&gt;=0.001,D277&lt;=1000000000,INDEX(Остатки!$B$8:$B$37,MATCH(B277,Остатки!$A$8:$A$37,0))&lt;&gt;"",ISNUMBER(INDEX(Остатки!$D$8:$D$37,MATCH(B277,Остатки!$A$8:$A$37,0))),NOT(ISBLANK(INDEX(Остатки!$D$8:$D$37,MATCH(B277,Остатки!$A$8:$A$37,0))))),"Да","Нет")))</f>
        <v/>
      </c>
    </row>
    <row r="278" spans="1:10" ht="24" customHeight="1">
      <c r="A278" s="10"/>
      <c r="B278" s="6"/>
      <c r="C278" s="6"/>
      <c r="D278" s="8"/>
      <c r="E278" s="6"/>
      <c r="F278" s="6"/>
      <c r="G278" s="6"/>
      <c r="H278" s="9" t="str">
        <f>IF(J278&lt;&gt;"Да","",SUMIFS(Остатки!$D$8:$D$37,Остатки!$A$8:$A$37,B278)+SUMIFS($D$8:D278,$B$8:B278,B278,$C$8:C278,"Приход",$J$8:J278,"Да")-SUMIFS($D$8:D278,$B$8:B278,B278,$C$8:C278,"Выдача",$J$8:J278,"Да")+SUMIFS($D$8:D278,$B$8:B278,B278,$C$8:C278,"Возврат",$J$8:J278,"Да"))</f>
        <v/>
      </c>
      <c r="I278" s="1" t="str">
        <f t="shared" si="4"/>
        <v/>
      </c>
      <c r="J278" s="1" t="str">
        <f>IF(COUNTA(A278:G278)=0,"",IF(COUNTIFS(Остатки!$A$8:$A$37,B278)&lt;&gt;1,"Нет",IF(AND(ISNUMBER(A278),A278&gt;=DATE(2000,1,1),A278&lt;=DATE(2100,12,31),OR(C278="Приход",C278="Выдача",C278="Возврат"),ISNUMBER(D278),D278&gt;=0.001,D278&lt;=1000000000,INDEX(Остатки!$B$8:$B$37,MATCH(B278,Остатки!$A$8:$A$37,0))&lt;&gt;"",ISNUMBER(INDEX(Остатки!$D$8:$D$37,MATCH(B278,Остатки!$A$8:$A$37,0))),NOT(ISBLANK(INDEX(Остатки!$D$8:$D$37,MATCH(B278,Остатки!$A$8:$A$37,0))))),"Да","Нет")))</f>
        <v/>
      </c>
    </row>
    <row r="279" spans="1:10" ht="24" customHeight="1">
      <c r="A279" s="10"/>
      <c r="B279" s="6"/>
      <c r="C279" s="6"/>
      <c r="D279" s="8"/>
      <c r="E279" s="6"/>
      <c r="F279" s="6"/>
      <c r="G279" s="6"/>
      <c r="H279" s="9" t="str">
        <f>IF(J279&lt;&gt;"Да","",SUMIFS(Остатки!$D$8:$D$37,Остатки!$A$8:$A$37,B279)+SUMIFS($D$8:D279,$B$8:B279,B279,$C$8:C279,"Приход",$J$8:J279,"Да")-SUMIFS($D$8:D279,$B$8:B279,B279,$C$8:C279,"Выдача",$J$8:J279,"Да")+SUMIFS($D$8:D279,$B$8:B279,B279,$C$8:C279,"Возврат",$J$8:J279,"Да"))</f>
        <v/>
      </c>
      <c r="I279" s="1" t="str">
        <f t="shared" si="4"/>
        <v/>
      </c>
      <c r="J279" s="1" t="str">
        <f>IF(COUNTA(A279:G279)=0,"",IF(COUNTIFS(Остатки!$A$8:$A$37,B279)&lt;&gt;1,"Нет",IF(AND(ISNUMBER(A279),A279&gt;=DATE(2000,1,1),A279&lt;=DATE(2100,12,31),OR(C279="Приход",C279="Выдача",C279="Возврат"),ISNUMBER(D279),D279&gt;=0.001,D279&lt;=1000000000,INDEX(Остатки!$B$8:$B$37,MATCH(B279,Остатки!$A$8:$A$37,0))&lt;&gt;"",ISNUMBER(INDEX(Остатки!$D$8:$D$37,MATCH(B279,Остатки!$A$8:$A$37,0))),NOT(ISBLANK(INDEX(Остатки!$D$8:$D$37,MATCH(B279,Остатки!$A$8:$A$37,0))))),"Да","Нет")))</f>
        <v/>
      </c>
    </row>
    <row r="280" spans="1:10" ht="24" customHeight="1">
      <c r="A280" s="10"/>
      <c r="B280" s="6"/>
      <c r="C280" s="6"/>
      <c r="D280" s="8"/>
      <c r="E280" s="6"/>
      <c r="F280" s="6"/>
      <c r="G280" s="6"/>
      <c r="H280" s="9" t="str">
        <f>IF(J280&lt;&gt;"Да","",SUMIFS(Остатки!$D$8:$D$37,Остатки!$A$8:$A$37,B280)+SUMIFS($D$8:D280,$B$8:B280,B280,$C$8:C280,"Приход",$J$8:J280,"Да")-SUMIFS($D$8:D280,$B$8:B280,B280,$C$8:C280,"Выдача",$J$8:J280,"Да")+SUMIFS($D$8:D280,$B$8:B280,B280,$C$8:C280,"Возврат",$J$8:J280,"Да"))</f>
        <v/>
      </c>
      <c r="I280" s="1" t="str">
        <f t="shared" si="4"/>
        <v/>
      </c>
      <c r="J280" s="1" t="str">
        <f>IF(COUNTA(A280:G280)=0,"",IF(COUNTIFS(Остатки!$A$8:$A$37,B280)&lt;&gt;1,"Нет",IF(AND(ISNUMBER(A280),A280&gt;=DATE(2000,1,1),A280&lt;=DATE(2100,12,31),OR(C280="Приход",C280="Выдача",C280="Возврат"),ISNUMBER(D280),D280&gt;=0.001,D280&lt;=1000000000,INDEX(Остатки!$B$8:$B$37,MATCH(B280,Остатки!$A$8:$A$37,0))&lt;&gt;"",ISNUMBER(INDEX(Остатки!$D$8:$D$37,MATCH(B280,Остатки!$A$8:$A$37,0))),NOT(ISBLANK(INDEX(Остатки!$D$8:$D$37,MATCH(B280,Остатки!$A$8:$A$37,0))))),"Да","Нет")))</f>
        <v/>
      </c>
    </row>
    <row r="281" spans="1:10" ht="24" customHeight="1">
      <c r="A281" s="10"/>
      <c r="B281" s="6"/>
      <c r="C281" s="6"/>
      <c r="D281" s="8"/>
      <c r="E281" s="6"/>
      <c r="F281" s="6"/>
      <c r="G281" s="6"/>
      <c r="H281" s="9" t="str">
        <f>IF(J281&lt;&gt;"Да","",SUMIFS(Остатки!$D$8:$D$37,Остатки!$A$8:$A$37,B281)+SUMIFS($D$8:D281,$B$8:B281,B281,$C$8:C281,"Приход",$J$8:J281,"Да")-SUMIFS($D$8:D281,$B$8:B281,B281,$C$8:C281,"Выдача",$J$8:J281,"Да")+SUMIFS($D$8:D281,$B$8:B281,B281,$C$8:C281,"Возврат",$J$8:J281,"Да"))</f>
        <v/>
      </c>
      <c r="I281" s="1" t="str">
        <f t="shared" si="4"/>
        <v/>
      </c>
      <c r="J281" s="1" t="str">
        <f>IF(COUNTA(A281:G281)=0,"",IF(COUNTIFS(Остатки!$A$8:$A$37,B281)&lt;&gt;1,"Нет",IF(AND(ISNUMBER(A281),A281&gt;=DATE(2000,1,1),A281&lt;=DATE(2100,12,31),OR(C281="Приход",C281="Выдача",C281="Возврат"),ISNUMBER(D281),D281&gt;=0.001,D281&lt;=1000000000,INDEX(Остатки!$B$8:$B$37,MATCH(B281,Остатки!$A$8:$A$37,0))&lt;&gt;"",ISNUMBER(INDEX(Остатки!$D$8:$D$37,MATCH(B281,Остатки!$A$8:$A$37,0))),NOT(ISBLANK(INDEX(Остатки!$D$8:$D$37,MATCH(B281,Остатки!$A$8:$A$37,0))))),"Да","Нет")))</f>
        <v/>
      </c>
    </row>
    <row r="282" spans="1:10" ht="24" customHeight="1">
      <c r="A282" s="10"/>
      <c r="B282" s="6"/>
      <c r="C282" s="6"/>
      <c r="D282" s="8"/>
      <c r="E282" s="6"/>
      <c r="F282" s="6"/>
      <c r="G282" s="6"/>
      <c r="H282" s="9" t="str">
        <f>IF(J282&lt;&gt;"Да","",SUMIFS(Остатки!$D$8:$D$37,Остатки!$A$8:$A$37,B282)+SUMIFS($D$8:D282,$B$8:B282,B282,$C$8:C282,"Приход",$J$8:J282,"Да")-SUMIFS($D$8:D282,$B$8:B282,B282,$C$8:C282,"Выдача",$J$8:J282,"Да")+SUMIFS($D$8:D282,$B$8:B282,B282,$C$8:C282,"Возврат",$J$8:J282,"Да"))</f>
        <v/>
      </c>
      <c r="I282" s="1" t="str">
        <f t="shared" si="4"/>
        <v/>
      </c>
      <c r="J282" s="1" t="str">
        <f>IF(COUNTA(A282:G282)=0,"",IF(COUNTIFS(Остатки!$A$8:$A$37,B282)&lt;&gt;1,"Нет",IF(AND(ISNUMBER(A282),A282&gt;=DATE(2000,1,1),A282&lt;=DATE(2100,12,31),OR(C282="Приход",C282="Выдача",C282="Возврат"),ISNUMBER(D282),D282&gt;=0.001,D282&lt;=1000000000,INDEX(Остатки!$B$8:$B$37,MATCH(B282,Остатки!$A$8:$A$37,0))&lt;&gt;"",ISNUMBER(INDEX(Остатки!$D$8:$D$37,MATCH(B282,Остатки!$A$8:$A$37,0))),NOT(ISBLANK(INDEX(Остатки!$D$8:$D$37,MATCH(B282,Остатки!$A$8:$A$37,0))))),"Да","Нет")))</f>
        <v/>
      </c>
    </row>
    <row r="283" spans="1:10" ht="24" customHeight="1">
      <c r="A283" s="10"/>
      <c r="B283" s="6"/>
      <c r="C283" s="6"/>
      <c r="D283" s="8"/>
      <c r="E283" s="6"/>
      <c r="F283" s="6"/>
      <c r="G283" s="6"/>
      <c r="H283" s="9" t="str">
        <f>IF(J283&lt;&gt;"Да","",SUMIFS(Остатки!$D$8:$D$37,Остатки!$A$8:$A$37,B283)+SUMIFS($D$8:D283,$B$8:B283,B283,$C$8:C283,"Приход",$J$8:J283,"Да")-SUMIFS($D$8:D283,$B$8:B283,B283,$C$8:C283,"Выдача",$J$8:J283,"Да")+SUMIFS($D$8:D283,$B$8:B283,B283,$C$8:C283,"Возврат",$J$8:J283,"Да"))</f>
        <v/>
      </c>
      <c r="I283" s="1" t="str">
        <f t="shared" si="4"/>
        <v/>
      </c>
      <c r="J283" s="1" t="str">
        <f>IF(COUNTA(A283:G283)=0,"",IF(COUNTIFS(Остатки!$A$8:$A$37,B283)&lt;&gt;1,"Нет",IF(AND(ISNUMBER(A283),A283&gt;=DATE(2000,1,1),A283&lt;=DATE(2100,12,31),OR(C283="Приход",C283="Выдача",C283="Возврат"),ISNUMBER(D283),D283&gt;=0.001,D283&lt;=1000000000,INDEX(Остатки!$B$8:$B$37,MATCH(B283,Остатки!$A$8:$A$37,0))&lt;&gt;"",ISNUMBER(INDEX(Остатки!$D$8:$D$37,MATCH(B283,Остатки!$A$8:$A$37,0))),NOT(ISBLANK(INDEX(Остатки!$D$8:$D$37,MATCH(B283,Остатки!$A$8:$A$37,0))))),"Да","Нет")))</f>
        <v/>
      </c>
    </row>
    <row r="284" spans="1:10" ht="24" customHeight="1">
      <c r="A284" s="10"/>
      <c r="B284" s="6"/>
      <c r="C284" s="6"/>
      <c r="D284" s="8"/>
      <c r="E284" s="6"/>
      <c r="F284" s="6"/>
      <c r="G284" s="6"/>
      <c r="H284" s="9" t="str">
        <f>IF(J284&lt;&gt;"Да","",SUMIFS(Остатки!$D$8:$D$37,Остатки!$A$8:$A$37,B284)+SUMIFS($D$8:D284,$B$8:B284,B284,$C$8:C284,"Приход",$J$8:J284,"Да")-SUMIFS($D$8:D284,$B$8:B284,B284,$C$8:C284,"Выдача",$J$8:J284,"Да")+SUMIFS($D$8:D284,$B$8:B284,B284,$C$8:C284,"Возврат",$J$8:J284,"Да"))</f>
        <v/>
      </c>
      <c r="I284" s="1" t="str">
        <f t="shared" si="4"/>
        <v/>
      </c>
      <c r="J284" s="1" t="str">
        <f>IF(COUNTA(A284:G284)=0,"",IF(COUNTIFS(Остатки!$A$8:$A$37,B284)&lt;&gt;1,"Нет",IF(AND(ISNUMBER(A284),A284&gt;=DATE(2000,1,1),A284&lt;=DATE(2100,12,31),OR(C284="Приход",C284="Выдача",C284="Возврат"),ISNUMBER(D284),D284&gt;=0.001,D284&lt;=1000000000,INDEX(Остатки!$B$8:$B$37,MATCH(B284,Остатки!$A$8:$A$37,0))&lt;&gt;"",ISNUMBER(INDEX(Остатки!$D$8:$D$37,MATCH(B284,Остатки!$A$8:$A$37,0))),NOT(ISBLANK(INDEX(Остатки!$D$8:$D$37,MATCH(B284,Остатки!$A$8:$A$37,0))))),"Да","Нет")))</f>
        <v/>
      </c>
    </row>
    <row r="285" spans="1:10" ht="24" customHeight="1">
      <c r="A285" s="10"/>
      <c r="B285" s="6"/>
      <c r="C285" s="6"/>
      <c r="D285" s="8"/>
      <c r="E285" s="6"/>
      <c r="F285" s="6"/>
      <c r="G285" s="6"/>
      <c r="H285" s="9" t="str">
        <f>IF(J285&lt;&gt;"Да","",SUMIFS(Остатки!$D$8:$D$37,Остатки!$A$8:$A$37,B285)+SUMIFS($D$8:D285,$B$8:B285,B285,$C$8:C285,"Приход",$J$8:J285,"Да")-SUMIFS($D$8:D285,$B$8:B285,B285,$C$8:C285,"Выдача",$J$8:J285,"Да")+SUMIFS($D$8:D285,$B$8:B285,B285,$C$8:C285,"Возврат",$J$8:J285,"Да"))</f>
        <v/>
      </c>
      <c r="I285" s="1" t="str">
        <f t="shared" si="4"/>
        <v/>
      </c>
      <c r="J285" s="1" t="str">
        <f>IF(COUNTA(A285:G285)=0,"",IF(COUNTIFS(Остатки!$A$8:$A$37,B285)&lt;&gt;1,"Нет",IF(AND(ISNUMBER(A285),A285&gt;=DATE(2000,1,1),A285&lt;=DATE(2100,12,31),OR(C285="Приход",C285="Выдача",C285="Возврат"),ISNUMBER(D285),D285&gt;=0.001,D285&lt;=1000000000,INDEX(Остатки!$B$8:$B$37,MATCH(B285,Остатки!$A$8:$A$37,0))&lt;&gt;"",ISNUMBER(INDEX(Остатки!$D$8:$D$37,MATCH(B285,Остатки!$A$8:$A$37,0))),NOT(ISBLANK(INDEX(Остатки!$D$8:$D$37,MATCH(B285,Остатки!$A$8:$A$37,0))))),"Да","Нет")))</f>
        <v/>
      </c>
    </row>
    <row r="286" spans="1:10" ht="24" customHeight="1">
      <c r="A286" s="10"/>
      <c r="B286" s="6"/>
      <c r="C286" s="6"/>
      <c r="D286" s="8"/>
      <c r="E286" s="6"/>
      <c r="F286" s="6"/>
      <c r="G286" s="6"/>
      <c r="H286" s="9" t="str">
        <f>IF(J286&lt;&gt;"Да","",SUMIFS(Остатки!$D$8:$D$37,Остатки!$A$8:$A$37,B286)+SUMIFS($D$8:D286,$B$8:B286,B286,$C$8:C286,"Приход",$J$8:J286,"Да")-SUMIFS($D$8:D286,$B$8:B286,B286,$C$8:C286,"Выдача",$J$8:J286,"Да")+SUMIFS($D$8:D286,$B$8:B286,B286,$C$8:C286,"Возврат",$J$8:J286,"Да"))</f>
        <v/>
      </c>
      <c r="I286" s="1" t="str">
        <f t="shared" si="4"/>
        <v/>
      </c>
      <c r="J286" s="1" t="str">
        <f>IF(COUNTA(A286:G286)=0,"",IF(COUNTIFS(Остатки!$A$8:$A$37,B286)&lt;&gt;1,"Нет",IF(AND(ISNUMBER(A286),A286&gt;=DATE(2000,1,1),A286&lt;=DATE(2100,12,31),OR(C286="Приход",C286="Выдача",C286="Возврат"),ISNUMBER(D286),D286&gt;=0.001,D286&lt;=1000000000,INDEX(Остатки!$B$8:$B$37,MATCH(B286,Остатки!$A$8:$A$37,0))&lt;&gt;"",ISNUMBER(INDEX(Остатки!$D$8:$D$37,MATCH(B286,Остатки!$A$8:$A$37,0))),NOT(ISBLANK(INDEX(Остатки!$D$8:$D$37,MATCH(B286,Остатки!$A$8:$A$37,0))))),"Да","Нет")))</f>
        <v/>
      </c>
    </row>
    <row r="287" spans="1:10" ht="24" customHeight="1">
      <c r="A287" s="10"/>
      <c r="B287" s="6"/>
      <c r="C287" s="6"/>
      <c r="D287" s="8"/>
      <c r="E287" s="6"/>
      <c r="F287" s="6"/>
      <c r="G287" s="6"/>
      <c r="H287" s="9" t="str">
        <f>IF(J287&lt;&gt;"Да","",SUMIFS(Остатки!$D$8:$D$37,Остатки!$A$8:$A$37,B287)+SUMIFS($D$8:D287,$B$8:B287,B287,$C$8:C287,"Приход",$J$8:J287,"Да")-SUMIFS($D$8:D287,$B$8:B287,B287,$C$8:C287,"Выдача",$J$8:J287,"Да")+SUMIFS($D$8:D287,$B$8:B287,B287,$C$8:C287,"Возврат",$J$8:J287,"Да"))</f>
        <v/>
      </c>
      <c r="I287" s="1" t="str">
        <f t="shared" si="4"/>
        <v/>
      </c>
      <c r="J287" s="1" t="str">
        <f>IF(COUNTA(A287:G287)=0,"",IF(COUNTIFS(Остатки!$A$8:$A$37,B287)&lt;&gt;1,"Нет",IF(AND(ISNUMBER(A287),A287&gt;=DATE(2000,1,1),A287&lt;=DATE(2100,12,31),OR(C287="Приход",C287="Выдача",C287="Возврат"),ISNUMBER(D287),D287&gt;=0.001,D287&lt;=1000000000,INDEX(Остатки!$B$8:$B$37,MATCH(B287,Остатки!$A$8:$A$37,0))&lt;&gt;"",ISNUMBER(INDEX(Остатки!$D$8:$D$37,MATCH(B287,Остатки!$A$8:$A$37,0))),NOT(ISBLANK(INDEX(Остатки!$D$8:$D$37,MATCH(B287,Остатки!$A$8:$A$37,0))))),"Да","Нет")))</f>
        <v/>
      </c>
    </row>
    <row r="288" spans="1:10" ht="24" customHeight="1">
      <c r="A288" s="10"/>
      <c r="B288" s="6"/>
      <c r="C288" s="6"/>
      <c r="D288" s="8"/>
      <c r="E288" s="6"/>
      <c r="F288" s="6"/>
      <c r="G288" s="6"/>
      <c r="H288" s="9" t="str">
        <f>IF(J288&lt;&gt;"Да","",SUMIFS(Остатки!$D$8:$D$37,Остатки!$A$8:$A$37,B288)+SUMIFS($D$8:D288,$B$8:B288,B288,$C$8:C288,"Приход",$J$8:J288,"Да")-SUMIFS($D$8:D288,$B$8:B288,B288,$C$8:C288,"Выдача",$J$8:J288,"Да")+SUMIFS($D$8:D288,$B$8:B288,B288,$C$8:C288,"Возврат",$J$8:J288,"Да"))</f>
        <v/>
      </c>
      <c r="I288" s="1" t="str">
        <f t="shared" si="4"/>
        <v/>
      </c>
      <c r="J288" s="1" t="str">
        <f>IF(COUNTA(A288:G288)=0,"",IF(COUNTIFS(Остатки!$A$8:$A$37,B288)&lt;&gt;1,"Нет",IF(AND(ISNUMBER(A288),A288&gt;=DATE(2000,1,1),A288&lt;=DATE(2100,12,31),OR(C288="Приход",C288="Выдача",C288="Возврат"),ISNUMBER(D288),D288&gt;=0.001,D288&lt;=1000000000,INDEX(Остатки!$B$8:$B$37,MATCH(B288,Остатки!$A$8:$A$37,0))&lt;&gt;"",ISNUMBER(INDEX(Остатки!$D$8:$D$37,MATCH(B288,Остатки!$A$8:$A$37,0))),NOT(ISBLANK(INDEX(Остатки!$D$8:$D$37,MATCH(B288,Остатки!$A$8:$A$37,0))))),"Да","Нет")))</f>
        <v/>
      </c>
    </row>
    <row r="289" spans="1:10" ht="24" customHeight="1">
      <c r="A289" s="10"/>
      <c r="B289" s="6"/>
      <c r="C289" s="6"/>
      <c r="D289" s="8"/>
      <c r="E289" s="6"/>
      <c r="F289" s="6"/>
      <c r="G289" s="6"/>
      <c r="H289" s="9" t="str">
        <f>IF(J289&lt;&gt;"Да","",SUMIFS(Остатки!$D$8:$D$37,Остатки!$A$8:$A$37,B289)+SUMIFS($D$8:D289,$B$8:B289,B289,$C$8:C289,"Приход",$J$8:J289,"Да")-SUMIFS($D$8:D289,$B$8:B289,B289,$C$8:C289,"Выдача",$J$8:J289,"Да")+SUMIFS($D$8:D289,$B$8:B289,B289,$C$8:C289,"Возврат",$J$8:J289,"Да"))</f>
        <v/>
      </c>
      <c r="I289" s="1" t="str">
        <f t="shared" si="4"/>
        <v/>
      </c>
      <c r="J289" s="1" t="str">
        <f>IF(COUNTA(A289:G289)=0,"",IF(COUNTIFS(Остатки!$A$8:$A$37,B289)&lt;&gt;1,"Нет",IF(AND(ISNUMBER(A289),A289&gt;=DATE(2000,1,1),A289&lt;=DATE(2100,12,31),OR(C289="Приход",C289="Выдача",C289="Возврат"),ISNUMBER(D289),D289&gt;=0.001,D289&lt;=1000000000,INDEX(Остатки!$B$8:$B$37,MATCH(B289,Остатки!$A$8:$A$37,0))&lt;&gt;"",ISNUMBER(INDEX(Остатки!$D$8:$D$37,MATCH(B289,Остатки!$A$8:$A$37,0))),NOT(ISBLANK(INDEX(Остатки!$D$8:$D$37,MATCH(B289,Остатки!$A$8:$A$37,0))))),"Да","Нет")))</f>
        <v/>
      </c>
    </row>
    <row r="290" spans="1:10" ht="24" customHeight="1">
      <c r="A290" s="10"/>
      <c r="B290" s="6"/>
      <c r="C290" s="6"/>
      <c r="D290" s="8"/>
      <c r="E290" s="6"/>
      <c r="F290" s="6"/>
      <c r="G290" s="6"/>
      <c r="H290" s="9" t="str">
        <f>IF(J290&lt;&gt;"Да","",SUMIFS(Остатки!$D$8:$D$37,Остатки!$A$8:$A$37,B290)+SUMIFS($D$8:D290,$B$8:B290,B290,$C$8:C290,"Приход",$J$8:J290,"Да")-SUMIFS($D$8:D290,$B$8:B290,B290,$C$8:C290,"Выдача",$J$8:J290,"Да")+SUMIFS($D$8:D290,$B$8:B290,B290,$C$8:C290,"Возврат",$J$8:J290,"Да"))</f>
        <v/>
      </c>
      <c r="I290" s="1" t="str">
        <f t="shared" si="4"/>
        <v/>
      </c>
      <c r="J290" s="1" t="str">
        <f>IF(COUNTA(A290:G290)=0,"",IF(COUNTIFS(Остатки!$A$8:$A$37,B290)&lt;&gt;1,"Нет",IF(AND(ISNUMBER(A290),A290&gt;=DATE(2000,1,1),A290&lt;=DATE(2100,12,31),OR(C290="Приход",C290="Выдача",C290="Возврат"),ISNUMBER(D290),D290&gt;=0.001,D290&lt;=1000000000,INDEX(Остатки!$B$8:$B$37,MATCH(B290,Остатки!$A$8:$A$37,0))&lt;&gt;"",ISNUMBER(INDEX(Остатки!$D$8:$D$37,MATCH(B290,Остатки!$A$8:$A$37,0))),NOT(ISBLANK(INDEX(Остатки!$D$8:$D$37,MATCH(B290,Остатки!$A$8:$A$37,0))))),"Да","Нет")))</f>
        <v/>
      </c>
    </row>
    <row r="291" spans="1:10" ht="24" customHeight="1">
      <c r="A291" s="10"/>
      <c r="B291" s="6"/>
      <c r="C291" s="6"/>
      <c r="D291" s="8"/>
      <c r="E291" s="6"/>
      <c r="F291" s="6"/>
      <c r="G291" s="6"/>
      <c r="H291" s="9" t="str">
        <f>IF(J291&lt;&gt;"Да","",SUMIFS(Остатки!$D$8:$D$37,Остатки!$A$8:$A$37,B291)+SUMIFS($D$8:D291,$B$8:B291,B291,$C$8:C291,"Приход",$J$8:J291,"Да")-SUMIFS($D$8:D291,$B$8:B291,B291,$C$8:C291,"Выдача",$J$8:J291,"Да")+SUMIFS($D$8:D291,$B$8:B291,B291,$C$8:C291,"Возврат",$J$8:J291,"Да"))</f>
        <v/>
      </c>
      <c r="I291" s="1" t="str">
        <f t="shared" si="4"/>
        <v/>
      </c>
      <c r="J291" s="1" t="str">
        <f>IF(COUNTA(A291:G291)=0,"",IF(COUNTIFS(Остатки!$A$8:$A$37,B291)&lt;&gt;1,"Нет",IF(AND(ISNUMBER(A291),A291&gt;=DATE(2000,1,1),A291&lt;=DATE(2100,12,31),OR(C291="Приход",C291="Выдача",C291="Возврат"),ISNUMBER(D291),D291&gt;=0.001,D291&lt;=1000000000,INDEX(Остатки!$B$8:$B$37,MATCH(B291,Остатки!$A$8:$A$37,0))&lt;&gt;"",ISNUMBER(INDEX(Остатки!$D$8:$D$37,MATCH(B291,Остатки!$A$8:$A$37,0))),NOT(ISBLANK(INDEX(Остатки!$D$8:$D$37,MATCH(B291,Остатки!$A$8:$A$37,0))))),"Да","Нет")))</f>
        <v/>
      </c>
    </row>
    <row r="292" spans="1:10" ht="24" customHeight="1">
      <c r="A292" s="10"/>
      <c r="B292" s="6"/>
      <c r="C292" s="6"/>
      <c r="D292" s="8"/>
      <c r="E292" s="6"/>
      <c r="F292" s="6"/>
      <c r="G292" s="6"/>
      <c r="H292" s="9" t="str">
        <f>IF(J292&lt;&gt;"Да","",SUMIFS(Остатки!$D$8:$D$37,Остатки!$A$8:$A$37,B292)+SUMIFS($D$8:D292,$B$8:B292,B292,$C$8:C292,"Приход",$J$8:J292,"Да")-SUMIFS($D$8:D292,$B$8:B292,B292,$C$8:C292,"Выдача",$J$8:J292,"Да")+SUMIFS($D$8:D292,$B$8:B292,B292,$C$8:C292,"Возврат",$J$8:J292,"Да"))</f>
        <v/>
      </c>
      <c r="I292" s="1" t="str">
        <f t="shared" si="4"/>
        <v/>
      </c>
      <c r="J292" s="1" t="str">
        <f>IF(COUNTA(A292:G292)=0,"",IF(COUNTIFS(Остатки!$A$8:$A$37,B292)&lt;&gt;1,"Нет",IF(AND(ISNUMBER(A292),A292&gt;=DATE(2000,1,1),A292&lt;=DATE(2100,12,31),OR(C292="Приход",C292="Выдача",C292="Возврат"),ISNUMBER(D292),D292&gt;=0.001,D292&lt;=1000000000,INDEX(Остатки!$B$8:$B$37,MATCH(B292,Остатки!$A$8:$A$37,0))&lt;&gt;"",ISNUMBER(INDEX(Остатки!$D$8:$D$37,MATCH(B292,Остатки!$A$8:$A$37,0))),NOT(ISBLANK(INDEX(Остатки!$D$8:$D$37,MATCH(B292,Остатки!$A$8:$A$37,0))))),"Да","Нет")))</f>
        <v/>
      </c>
    </row>
    <row r="293" spans="1:10" ht="24" customHeight="1">
      <c r="A293" s="10"/>
      <c r="B293" s="6"/>
      <c r="C293" s="6"/>
      <c r="D293" s="8"/>
      <c r="E293" s="6"/>
      <c r="F293" s="6"/>
      <c r="G293" s="6"/>
      <c r="H293" s="9" t="str">
        <f>IF(J293&lt;&gt;"Да","",SUMIFS(Остатки!$D$8:$D$37,Остатки!$A$8:$A$37,B293)+SUMIFS($D$8:D293,$B$8:B293,B293,$C$8:C293,"Приход",$J$8:J293,"Да")-SUMIFS($D$8:D293,$B$8:B293,B293,$C$8:C293,"Выдача",$J$8:J293,"Да")+SUMIFS($D$8:D293,$B$8:B293,B293,$C$8:C293,"Возврат",$J$8:J293,"Да"))</f>
        <v/>
      </c>
      <c r="I293" s="1" t="str">
        <f t="shared" si="4"/>
        <v/>
      </c>
      <c r="J293" s="1" t="str">
        <f>IF(COUNTA(A293:G293)=0,"",IF(COUNTIFS(Остатки!$A$8:$A$37,B293)&lt;&gt;1,"Нет",IF(AND(ISNUMBER(A293),A293&gt;=DATE(2000,1,1),A293&lt;=DATE(2100,12,31),OR(C293="Приход",C293="Выдача",C293="Возврат"),ISNUMBER(D293),D293&gt;=0.001,D293&lt;=1000000000,INDEX(Остатки!$B$8:$B$37,MATCH(B293,Остатки!$A$8:$A$37,0))&lt;&gt;"",ISNUMBER(INDEX(Остатки!$D$8:$D$37,MATCH(B293,Остатки!$A$8:$A$37,0))),NOT(ISBLANK(INDEX(Остатки!$D$8:$D$37,MATCH(B293,Остатки!$A$8:$A$37,0))))),"Да","Нет")))</f>
        <v/>
      </c>
    </row>
    <row r="294" spans="1:10" ht="24" customHeight="1">
      <c r="A294" s="10"/>
      <c r="B294" s="6"/>
      <c r="C294" s="6"/>
      <c r="D294" s="8"/>
      <c r="E294" s="6"/>
      <c r="F294" s="6"/>
      <c r="G294" s="6"/>
      <c r="H294" s="9" t="str">
        <f>IF(J294&lt;&gt;"Да","",SUMIFS(Остатки!$D$8:$D$37,Остатки!$A$8:$A$37,B294)+SUMIFS($D$8:D294,$B$8:B294,B294,$C$8:C294,"Приход",$J$8:J294,"Да")-SUMIFS($D$8:D294,$B$8:B294,B294,$C$8:C294,"Выдача",$J$8:J294,"Да")+SUMIFS($D$8:D294,$B$8:B294,B294,$C$8:C294,"Возврат",$J$8:J294,"Да"))</f>
        <v/>
      </c>
      <c r="I294" s="1" t="str">
        <f t="shared" si="4"/>
        <v/>
      </c>
      <c r="J294" s="1" t="str">
        <f>IF(COUNTA(A294:G294)=0,"",IF(COUNTIFS(Остатки!$A$8:$A$37,B294)&lt;&gt;1,"Нет",IF(AND(ISNUMBER(A294),A294&gt;=DATE(2000,1,1),A294&lt;=DATE(2100,12,31),OR(C294="Приход",C294="Выдача",C294="Возврат"),ISNUMBER(D294),D294&gt;=0.001,D294&lt;=1000000000,INDEX(Остатки!$B$8:$B$37,MATCH(B294,Остатки!$A$8:$A$37,0))&lt;&gt;"",ISNUMBER(INDEX(Остатки!$D$8:$D$37,MATCH(B294,Остатки!$A$8:$A$37,0))),NOT(ISBLANK(INDEX(Остатки!$D$8:$D$37,MATCH(B294,Остатки!$A$8:$A$37,0))))),"Да","Нет")))</f>
        <v/>
      </c>
    </row>
    <row r="295" spans="1:10" ht="24" customHeight="1">
      <c r="A295" s="10"/>
      <c r="B295" s="6"/>
      <c r="C295" s="6"/>
      <c r="D295" s="8"/>
      <c r="E295" s="6"/>
      <c r="F295" s="6"/>
      <c r="G295" s="6"/>
      <c r="H295" s="9" t="str">
        <f>IF(J295&lt;&gt;"Да","",SUMIFS(Остатки!$D$8:$D$37,Остатки!$A$8:$A$37,B295)+SUMIFS($D$8:D295,$B$8:B295,B295,$C$8:C295,"Приход",$J$8:J295,"Да")-SUMIFS($D$8:D295,$B$8:B295,B295,$C$8:C295,"Выдача",$J$8:J295,"Да")+SUMIFS($D$8:D295,$B$8:B295,B295,$C$8:C295,"Возврат",$J$8:J295,"Да"))</f>
        <v/>
      </c>
      <c r="I295" s="1" t="str">
        <f t="shared" si="4"/>
        <v/>
      </c>
      <c r="J295" s="1" t="str">
        <f>IF(COUNTA(A295:G295)=0,"",IF(COUNTIFS(Остатки!$A$8:$A$37,B295)&lt;&gt;1,"Нет",IF(AND(ISNUMBER(A295),A295&gt;=DATE(2000,1,1),A295&lt;=DATE(2100,12,31),OR(C295="Приход",C295="Выдача",C295="Возврат"),ISNUMBER(D295),D295&gt;=0.001,D295&lt;=1000000000,INDEX(Остатки!$B$8:$B$37,MATCH(B295,Остатки!$A$8:$A$37,0))&lt;&gt;"",ISNUMBER(INDEX(Остатки!$D$8:$D$37,MATCH(B295,Остатки!$A$8:$A$37,0))),NOT(ISBLANK(INDEX(Остатки!$D$8:$D$37,MATCH(B295,Остатки!$A$8:$A$37,0))))),"Да","Нет")))</f>
        <v/>
      </c>
    </row>
    <row r="296" spans="1:10" ht="24" customHeight="1">
      <c r="A296" s="10"/>
      <c r="B296" s="6"/>
      <c r="C296" s="6"/>
      <c r="D296" s="8"/>
      <c r="E296" s="6"/>
      <c r="F296" s="6"/>
      <c r="G296" s="6"/>
      <c r="H296" s="9" t="str">
        <f>IF(J296&lt;&gt;"Да","",SUMIFS(Остатки!$D$8:$D$37,Остатки!$A$8:$A$37,B296)+SUMIFS($D$8:D296,$B$8:B296,B296,$C$8:C296,"Приход",$J$8:J296,"Да")-SUMIFS($D$8:D296,$B$8:B296,B296,$C$8:C296,"Выдача",$J$8:J296,"Да")+SUMIFS($D$8:D296,$B$8:B296,B296,$C$8:C296,"Возврат",$J$8:J296,"Да"))</f>
        <v/>
      </c>
      <c r="I296" s="1" t="str">
        <f t="shared" si="4"/>
        <v/>
      </c>
      <c r="J296" s="1" t="str">
        <f>IF(COUNTA(A296:G296)=0,"",IF(COUNTIFS(Остатки!$A$8:$A$37,B296)&lt;&gt;1,"Нет",IF(AND(ISNUMBER(A296),A296&gt;=DATE(2000,1,1),A296&lt;=DATE(2100,12,31),OR(C296="Приход",C296="Выдача",C296="Возврат"),ISNUMBER(D296),D296&gt;=0.001,D296&lt;=1000000000,INDEX(Остатки!$B$8:$B$37,MATCH(B296,Остатки!$A$8:$A$37,0))&lt;&gt;"",ISNUMBER(INDEX(Остатки!$D$8:$D$37,MATCH(B296,Остатки!$A$8:$A$37,0))),NOT(ISBLANK(INDEX(Остатки!$D$8:$D$37,MATCH(B296,Остатки!$A$8:$A$37,0))))),"Да","Нет")))</f>
        <v/>
      </c>
    </row>
    <row r="297" spans="1:10" ht="24" customHeight="1">
      <c r="A297" s="10"/>
      <c r="B297" s="6"/>
      <c r="C297" s="6"/>
      <c r="D297" s="8"/>
      <c r="E297" s="6"/>
      <c r="F297" s="6"/>
      <c r="G297" s="6"/>
      <c r="H297" s="9" t="str">
        <f>IF(J297&lt;&gt;"Да","",SUMIFS(Остатки!$D$8:$D$37,Остатки!$A$8:$A$37,B297)+SUMIFS($D$8:D297,$B$8:B297,B297,$C$8:C297,"Приход",$J$8:J297,"Да")-SUMIFS($D$8:D297,$B$8:B297,B297,$C$8:C297,"Выдача",$J$8:J297,"Да")+SUMIFS($D$8:D297,$B$8:B297,B297,$C$8:C297,"Возврат",$J$8:J297,"Да"))</f>
        <v/>
      </c>
      <c r="I297" s="1" t="str">
        <f t="shared" si="4"/>
        <v/>
      </c>
      <c r="J297" s="1" t="str">
        <f>IF(COUNTA(A297:G297)=0,"",IF(COUNTIFS(Остатки!$A$8:$A$37,B297)&lt;&gt;1,"Нет",IF(AND(ISNUMBER(A297),A297&gt;=DATE(2000,1,1),A297&lt;=DATE(2100,12,31),OR(C297="Приход",C297="Выдача",C297="Возврат"),ISNUMBER(D297),D297&gt;=0.001,D297&lt;=1000000000,INDEX(Остатки!$B$8:$B$37,MATCH(B297,Остатки!$A$8:$A$37,0))&lt;&gt;"",ISNUMBER(INDEX(Остатки!$D$8:$D$37,MATCH(B297,Остатки!$A$8:$A$37,0))),NOT(ISBLANK(INDEX(Остатки!$D$8:$D$37,MATCH(B297,Остатки!$A$8:$A$37,0))))),"Да","Нет")))</f>
        <v/>
      </c>
    </row>
    <row r="298" spans="1:10" ht="24" customHeight="1">
      <c r="A298" s="10"/>
      <c r="B298" s="6"/>
      <c r="C298" s="6"/>
      <c r="D298" s="8"/>
      <c r="E298" s="6"/>
      <c r="F298" s="6"/>
      <c r="G298" s="6"/>
      <c r="H298" s="9" t="str">
        <f>IF(J298&lt;&gt;"Да","",SUMIFS(Остатки!$D$8:$D$37,Остатки!$A$8:$A$37,B298)+SUMIFS($D$8:D298,$B$8:B298,B298,$C$8:C298,"Приход",$J$8:J298,"Да")-SUMIFS($D$8:D298,$B$8:B298,B298,$C$8:C298,"Выдача",$J$8:J298,"Да")+SUMIFS($D$8:D298,$B$8:B298,B298,$C$8:C298,"Возврат",$J$8:J298,"Да"))</f>
        <v/>
      </c>
      <c r="I298" s="1" t="str">
        <f t="shared" si="4"/>
        <v/>
      </c>
      <c r="J298" s="1" t="str">
        <f>IF(COUNTA(A298:G298)=0,"",IF(COUNTIFS(Остатки!$A$8:$A$37,B298)&lt;&gt;1,"Нет",IF(AND(ISNUMBER(A298),A298&gt;=DATE(2000,1,1),A298&lt;=DATE(2100,12,31),OR(C298="Приход",C298="Выдача",C298="Возврат"),ISNUMBER(D298),D298&gt;=0.001,D298&lt;=1000000000,INDEX(Остатки!$B$8:$B$37,MATCH(B298,Остатки!$A$8:$A$37,0))&lt;&gt;"",ISNUMBER(INDEX(Остатки!$D$8:$D$37,MATCH(B298,Остатки!$A$8:$A$37,0))),NOT(ISBLANK(INDEX(Остатки!$D$8:$D$37,MATCH(B298,Остатки!$A$8:$A$37,0))))),"Да","Нет")))</f>
        <v/>
      </c>
    </row>
    <row r="299" spans="1:10" ht="24" customHeight="1">
      <c r="A299" s="10"/>
      <c r="B299" s="6"/>
      <c r="C299" s="6"/>
      <c r="D299" s="8"/>
      <c r="E299" s="6"/>
      <c r="F299" s="6"/>
      <c r="G299" s="6"/>
      <c r="H299" s="9" t="str">
        <f>IF(J299&lt;&gt;"Да","",SUMIFS(Остатки!$D$8:$D$37,Остатки!$A$8:$A$37,B299)+SUMIFS($D$8:D299,$B$8:B299,B299,$C$8:C299,"Приход",$J$8:J299,"Да")-SUMIFS($D$8:D299,$B$8:B299,B299,$C$8:C299,"Выдача",$J$8:J299,"Да")+SUMIFS($D$8:D299,$B$8:B299,B299,$C$8:C299,"Возврат",$J$8:J299,"Да"))</f>
        <v/>
      </c>
      <c r="I299" s="1" t="str">
        <f t="shared" si="4"/>
        <v/>
      </c>
      <c r="J299" s="1" t="str">
        <f>IF(COUNTA(A299:G299)=0,"",IF(COUNTIFS(Остатки!$A$8:$A$37,B299)&lt;&gt;1,"Нет",IF(AND(ISNUMBER(A299),A299&gt;=DATE(2000,1,1),A299&lt;=DATE(2100,12,31),OR(C299="Приход",C299="Выдача",C299="Возврат"),ISNUMBER(D299),D299&gt;=0.001,D299&lt;=1000000000,INDEX(Остатки!$B$8:$B$37,MATCH(B299,Остатки!$A$8:$A$37,0))&lt;&gt;"",ISNUMBER(INDEX(Остатки!$D$8:$D$37,MATCH(B299,Остатки!$A$8:$A$37,0))),NOT(ISBLANK(INDEX(Остатки!$D$8:$D$37,MATCH(B299,Остатки!$A$8:$A$37,0))))),"Да","Нет")))</f>
        <v/>
      </c>
    </row>
    <row r="300" spans="1:10" ht="24" customHeight="1">
      <c r="A300" s="10"/>
      <c r="B300" s="6"/>
      <c r="C300" s="6"/>
      <c r="D300" s="8"/>
      <c r="E300" s="6"/>
      <c r="F300" s="6"/>
      <c r="G300" s="6"/>
      <c r="H300" s="9" t="str">
        <f>IF(J300&lt;&gt;"Да","",SUMIFS(Остатки!$D$8:$D$37,Остатки!$A$8:$A$37,B300)+SUMIFS($D$8:D300,$B$8:B300,B300,$C$8:C300,"Приход",$J$8:J300,"Да")-SUMIFS($D$8:D300,$B$8:B300,B300,$C$8:C300,"Выдача",$J$8:J300,"Да")+SUMIFS($D$8:D300,$B$8:B300,B300,$C$8:C300,"Возврат",$J$8:J300,"Да"))</f>
        <v/>
      </c>
      <c r="I300" s="1" t="str">
        <f t="shared" si="4"/>
        <v/>
      </c>
      <c r="J300" s="1" t="str">
        <f>IF(COUNTA(A300:G300)=0,"",IF(COUNTIFS(Остатки!$A$8:$A$37,B300)&lt;&gt;1,"Нет",IF(AND(ISNUMBER(A300),A300&gt;=DATE(2000,1,1),A300&lt;=DATE(2100,12,31),OR(C300="Приход",C300="Выдача",C300="Возврат"),ISNUMBER(D300),D300&gt;=0.001,D300&lt;=1000000000,INDEX(Остатки!$B$8:$B$37,MATCH(B300,Остатки!$A$8:$A$37,0))&lt;&gt;"",ISNUMBER(INDEX(Остатки!$D$8:$D$37,MATCH(B300,Остатки!$A$8:$A$37,0))),NOT(ISBLANK(INDEX(Остатки!$D$8:$D$37,MATCH(B300,Остатки!$A$8:$A$37,0))))),"Да","Нет")))</f>
        <v/>
      </c>
    </row>
    <row r="301" spans="1:10" ht="24" customHeight="1">
      <c r="A301" s="10"/>
      <c r="B301" s="6"/>
      <c r="C301" s="6"/>
      <c r="D301" s="8"/>
      <c r="E301" s="6"/>
      <c r="F301" s="6"/>
      <c r="G301" s="6"/>
      <c r="H301" s="9" t="str">
        <f>IF(J301&lt;&gt;"Да","",SUMIFS(Остатки!$D$8:$D$37,Остатки!$A$8:$A$37,B301)+SUMIFS($D$8:D301,$B$8:B301,B301,$C$8:C301,"Приход",$J$8:J301,"Да")-SUMIFS($D$8:D301,$B$8:B301,B301,$C$8:C301,"Выдача",$J$8:J301,"Да")+SUMIFS($D$8:D301,$B$8:B301,B301,$C$8:C301,"Возврат",$J$8:J301,"Да"))</f>
        <v/>
      </c>
      <c r="I301" s="1" t="str">
        <f t="shared" si="4"/>
        <v/>
      </c>
      <c r="J301" s="1" t="str">
        <f>IF(COUNTA(A301:G301)=0,"",IF(COUNTIFS(Остатки!$A$8:$A$37,B301)&lt;&gt;1,"Нет",IF(AND(ISNUMBER(A301),A301&gt;=DATE(2000,1,1),A301&lt;=DATE(2100,12,31),OR(C301="Приход",C301="Выдача",C301="Возврат"),ISNUMBER(D301),D301&gt;=0.001,D301&lt;=1000000000,INDEX(Остатки!$B$8:$B$37,MATCH(B301,Остатки!$A$8:$A$37,0))&lt;&gt;"",ISNUMBER(INDEX(Остатки!$D$8:$D$37,MATCH(B301,Остатки!$A$8:$A$37,0))),NOT(ISBLANK(INDEX(Остатки!$D$8:$D$37,MATCH(B301,Остатки!$A$8:$A$37,0))))),"Да","Нет")))</f>
        <v/>
      </c>
    </row>
    <row r="302" spans="1:10" ht="24" customHeight="1">
      <c r="A302" s="10"/>
      <c r="B302" s="6"/>
      <c r="C302" s="6"/>
      <c r="D302" s="8"/>
      <c r="E302" s="6"/>
      <c r="F302" s="6"/>
      <c r="G302" s="6"/>
      <c r="H302" s="9" t="str">
        <f>IF(J302&lt;&gt;"Да","",SUMIFS(Остатки!$D$8:$D$37,Остатки!$A$8:$A$37,B302)+SUMIFS($D$8:D302,$B$8:B302,B302,$C$8:C302,"Приход",$J$8:J302,"Да")-SUMIFS($D$8:D302,$B$8:B302,B302,$C$8:C302,"Выдача",$J$8:J302,"Да")+SUMIFS($D$8:D302,$B$8:B302,B302,$C$8:C302,"Возврат",$J$8:J302,"Да"))</f>
        <v/>
      </c>
      <c r="I302" s="1" t="str">
        <f t="shared" si="4"/>
        <v/>
      </c>
      <c r="J302" s="1" t="str">
        <f>IF(COUNTA(A302:G302)=0,"",IF(COUNTIFS(Остатки!$A$8:$A$37,B302)&lt;&gt;1,"Нет",IF(AND(ISNUMBER(A302),A302&gt;=DATE(2000,1,1),A302&lt;=DATE(2100,12,31),OR(C302="Приход",C302="Выдача",C302="Возврат"),ISNUMBER(D302),D302&gt;=0.001,D302&lt;=1000000000,INDEX(Остатки!$B$8:$B$37,MATCH(B302,Остатки!$A$8:$A$37,0))&lt;&gt;"",ISNUMBER(INDEX(Остатки!$D$8:$D$37,MATCH(B302,Остатки!$A$8:$A$37,0))),NOT(ISBLANK(INDEX(Остатки!$D$8:$D$37,MATCH(B302,Остатки!$A$8:$A$37,0))))),"Да","Нет")))</f>
        <v/>
      </c>
    </row>
    <row r="303" spans="1:10" ht="24" customHeight="1">
      <c r="A303" s="10"/>
      <c r="B303" s="6"/>
      <c r="C303" s="6"/>
      <c r="D303" s="8"/>
      <c r="E303" s="6"/>
      <c r="F303" s="6"/>
      <c r="G303" s="6"/>
      <c r="H303" s="9" t="str">
        <f>IF(J303&lt;&gt;"Да","",SUMIFS(Остатки!$D$8:$D$37,Остатки!$A$8:$A$37,B303)+SUMIFS($D$8:D303,$B$8:B303,B303,$C$8:C303,"Приход",$J$8:J303,"Да")-SUMIFS($D$8:D303,$B$8:B303,B303,$C$8:C303,"Выдача",$J$8:J303,"Да")+SUMIFS($D$8:D303,$B$8:B303,B303,$C$8:C303,"Возврат",$J$8:J303,"Да"))</f>
        <v/>
      </c>
      <c r="I303" s="1" t="str">
        <f t="shared" si="4"/>
        <v/>
      </c>
      <c r="J303" s="1" t="str">
        <f>IF(COUNTA(A303:G303)=0,"",IF(COUNTIFS(Остатки!$A$8:$A$37,B303)&lt;&gt;1,"Нет",IF(AND(ISNUMBER(A303),A303&gt;=DATE(2000,1,1),A303&lt;=DATE(2100,12,31),OR(C303="Приход",C303="Выдача",C303="Возврат"),ISNUMBER(D303),D303&gt;=0.001,D303&lt;=1000000000,INDEX(Остатки!$B$8:$B$37,MATCH(B303,Остатки!$A$8:$A$37,0))&lt;&gt;"",ISNUMBER(INDEX(Остатки!$D$8:$D$37,MATCH(B303,Остатки!$A$8:$A$37,0))),NOT(ISBLANK(INDEX(Остатки!$D$8:$D$37,MATCH(B303,Остатки!$A$8:$A$37,0))))),"Да","Нет")))</f>
        <v/>
      </c>
    </row>
    <row r="304" spans="1:10" ht="24" customHeight="1">
      <c r="A304" s="10"/>
      <c r="B304" s="6"/>
      <c r="C304" s="6"/>
      <c r="D304" s="8"/>
      <c r="E304" s="6"/>
      <c r="F304" s="6"/>
      <c r="G304" s="6"/>
      <c r="H304" s="9" t="str">
        <f>IF(J304&lt;&gt;"Да","",SUMIFS(Остатки!$D$8:$D$37,Остатки!$A$8:$A$37,B304)+SUMIFS($D$8:D304,$B$8:B304,B304,$C$8:C304,"Приход",$J$8:J304,"Да")-SUMIFS($D$8:D304,$B$8:B304,B304,$C$8:C304,"Выдача",$J$8:J304,"Да")+SUMIFS($D$8:D304,$B$8:B304,B304,$C$8:C304,"Возврат",$J$8:J304,"Да"))</f>
        <v/>
      </c>
      <c r="I304" s="1" t="str">
        <f t="shared" si="4"/>
        <v/>
      </c>
      <c r="J304" s="1" t="str">
        <f>IF(COUNTA(A304:G304)=0,"",IF(COUNTIFS(Остатки!$A$8:$A$37,B304)&lt;&gt;1,"Нет",IF(AND(ISNUMBER(A304),A304&gt;=DATE(2000,1,1),A304&lt;=DATE(2100,12,31),OR(C304="Приход",C304="Выдача",C304="Возврат"),ISNUMBER(D304),D304&gt;=0.001,D304&lt;=1000000000,INDEX(Остатки!$B$8:$B$37,MATCH(B304,Остатки!$A$8:$A$37,0))&lt;&gt;"",ISNUMBER(INDEX(Остатки!$D$8:$D$37,MATCH(B304,Остатки!$A$8:$A$37,0))),NOT(ISBLANK(INDEX(Остатки!$D$8:$D$37,MATCH(B304,Остатки!$A$8:$A$37,0))))),"Да","Нет")))</f>
        <v/>
      </c>
    </row>
    <row r="305" spans="1:10" ht="24" customHeight="1">
      <c r="A305" s="10"/>
      <c r="B305" s="6"/>
      <c r="C305" s="6"/>
      <c r="D305" s="8"/>
      <c r="E305" s="6"/>
      <c r="F305" s="6"/>
      <c r="G305" s="6"/>
      <c r="H305" s="9" t="str">
        <f>IF(J305&lt;&gt;"Да","",SUMIFS(Остатки!$D$8:$D$37,Остатки!$A$8:$A$37,B305)+SUMIFS($D$8:D305,$B$8:B305,B305,$C$8:C305,"Приход",$J$8:J305,"Да")-SUMIFS($D$8:D305,$B$8:B305,B305,$C$8:C305,"Выдача",$J$8:J305,"Да")+SUMIFS($D$8:D305,$B$8:B305,B305,$C$8:C305,"Возврат",$J$8:J305,"Да"))</f>
        <v/>
      </c>
      <c r="I305" s="1" t="str">
        <f t="shared" si="4"/>
        <v/>
      </c>
      <c r="J305" s="1" t="str">
        <f>IF(COUNTA(A305:G305)=0,"",IF(COUNTIFS(Остатки!$A$8:$A$37,B305)&lt;&gt;1,"Нет",IF(AND(ISNUMBER(A305),A305&gt;=DATE(2000,1,1),A305&lt;=DATE(2100,12,31),OR(C305="Приход",C305="Выдача",C305="Возврат"),ISNUMBER(D305),D305&gt;=0.001,D305&lt;=1000000000,INDEX(Остатки!$B$8:$B$37,MATCH(B305,Остатки!$A$8:$A$37,0))&lt;&gt;"",ISNUMBER(INDEX(Остатки!$D$8:$D$37,MATCH(B305,Остатки!$A$8:$A$37,0))),NOT(ISBLANK(INDEX(Остатки!$D$8:$D$37,MATCH(B305,Остатки!$A$8:$A$37,0))))),"Да","Нет")))</f>
        <v/>
      </c>
    </row>
    <row r="306" spans="1:10" ht="24" customHeight="1">
      <c r="A306" s="10"/>
      <c r="B306" s="6"/>
      <c r="C306" s="6"/>
      <c r="D306" s="8"/>
      <c r="E306" s="6"/>
      <c r="F306" s="6"/>
      <c r="G306" s="6"/>
      <c r="H306" s="9" t="str">
        <f>IF(J306&lt;&gt;"Да","",SUMIFS(Остатки!$D$8:$D$37,Остатки!$A$8:$A$37,B306)+SUMIFS($D$8:D306,$B$8:B306,B306,$C$8:C306,"Приход",$J$8:J306,"Да")-SUMIFS($D$8:D306,$B$8:B306,B306,$C$8:C306,"Выдача",$J$8:J306,"Да")+SUMIFS($D$8:D306,$B$8:B306,B306,$C$8:C306,"Возврат",$J$8:J306,"Да"))</f>
        <v/>
      </c>
      <c r="I306" s="1" t="str">
        <f t="shared" si="4"/>
        <v/>
      </c>
      <c r="J306" s="1" t="str">
        <f>IF(COUNTA(A306:G306)=0,"",IF(COUNTIFS(Остатки!$A$8:$A$37,B306)&lt;&gt;1,"Нет",IF(AND(ISNUMBER(A306),A306&gt;=DATE(2000,1,1),A306&lt;=DATE(2100,12,31),OR(C306="Приход",C306="Выдача",C306="Возврат"),ISNUMBER(D306),D306&gt;=0.001,D306&lt;=1000000000,INDEX(Остатки!$B$8:$B$37,MATCH(B306,Остатки!$A$8:$A$37,0))&lt;&gt;"",ISNUMBER(INDEX(Остатки!$D$8:$D$37,MATCH(B306,Остатки!$A$8:$A$37,0))),NOT(ISBLANK(INDEX(Остатки!$D$8:$D$37,MATCH(B306,Остатки!$A$8:$A$37,0))))),"Да","Нет")))</f>
        <v/>
      </c>
    </row>
    <row r="307" spans="1:10" ht="24" customHeight="1">
      <c r="A307" s="10"/>
      <c r="B307" s="6"/>
      <c r="C307" s="6"/>
      <c r="D307" s="8"/>
      <c r="E307" s="6"/>
      <c r="F307" s="6"/>
      <c r="G307" s="6"/>
      <c r="H307" s="9" t="str">
        <f>IF(J307&lt;&gt;"Да","",SUMIFS(Остатки!$D$8:$D$37,Остатки!$A$8:$A$37,B307)+SUMIFS($D$8:D307,$B$8:B307,B307,$C$8:C307,"Приход",$J$8:J307,"Да")-SUMIFS($D$8:D307,$B$8:B307,B307,$C$8:C307,"Выдача",$J$8:J307,"Да")+SUMIFS($D$8:D307,$B$8:B307,B307,$C$8:C307,"Возврат",$J$8:J307,"Да"))</f>
        <v/>
      </c>
      <c r="I307" s="1" t="str">
        <f t="shared" si="4"/>
        <v/>
      </c>
      <c r="J307" s="1" t="str">
        <f>IF(COUNTA(A307:G307)=0,"",IF(COUNTIFS(Остатки!$A$8:$A$37,B307)&lt;&gt;1,"Нет",IF(AND(ISNUMBER(A307),A307&gt;=DATE(2000,1,1),A307&lt;=DATE(2100,12,31),OR(C307="Приход",C307="Выдача",C307="Возврат"),ISNUMBER(D307),D307&gt;=0.001,D307&lt;=1000000000,INDEX(Остатки!$B$8:$B$37,MATCH(B307,Остатки!$A$8:$A$37,0))&lt;&gt;"",ISNUMBER(INDEX(Остатки!$D$8:$D$37,MATCH(B307,Остатки!$A$8:$A$37,0))),NOT(ISBLANK(INDEX(Остатки!$D$8:$D$37,MATCH(B307,Остатки!$A$8:$A$37,0))))),"Да","Нет")))</f>
        <v/>
      </c>
    </row>
  </sheetData>
  <conditionalFormatting sqref="H8:H307">
    <cfRule type="expression" dxfId="1" priority="1">
      <formula>AND(ISNUMBER(H8),H8&lt;0)</formula>
    </cfRule>
  </conditionalFormatting>
  <conditionalFormatting sqref="I8:J307">
    <cfRule type="expression" dxfId="0" priority="2">
      <formula>AND(COUNTA($A8:$G8)&gt;0,OR($J8="Нет",$H8&lt;0))</formula>
    </cfRule>
  </conditionalFormatting>
  <dataValidations count="4">
    <dataValidation type="decimal" allowBlank="1" showErrorMessage="1" errorTitle="Проверьте количество" error="Введите положительное число от 0,001 до 1 000 000 000." sqref="D8:D307" xr:uid="{00000000-0002-0000-0100-000000000000}">
      <formula1>0.001</formula1>
      <formula2>1000000000</formula2>
    </dataValidation>
    <dataValidation type="list" allowBlank="1" showErrorMessage="1" errorTitle="Выберите из списка" error="Выберите код W001-W030 из листа Остатки." sqref="B8:B307" xr:uid="{00000000-0002-0000-0100-000001000000}">
      <formula1>"W001,W002,W003,W004,W005,W006,W007,W008,W009,W010,W011,W012,W013,W014,W015,W016,W017,W018,W019,W020,W021,W022,W023,W024,W025,W026,W027,W028,W029,W030"</formula1>
    </dataValidation>
    <dataValidation type="list" allowBlank="1" showErrorMessage="1" errorTitle="Выберите из списка" error="Выберите Приход, Выдача или Возврат." sqref="C8:C307" xr:uid="{00000000-0002-0000-0100-000002000000}">
      <formula1>"Приход,Выдача,Возврат"</formula1>
    </dataValidation>
    <dataValidation type="date" allowBlank="1" showErrorMessage="1" errorTitle="Проверьте дату" error="Введите дату между 01.01.2000 и 31.12.2100." sqref="A8:A307" xr:uid="{00000000-0002-0000-0100-000003000000}">
      <formula1>DATE(2000,1,1)</formula1>
      <formula2>DATE(2100,12,31)</formula2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5D2D5"/>
  </sheetPr>
  <dimension ref="A1:D28"/>
  <sheetViews>
    <sheetView showGridLines="0" workbookViewId="0"/>
  </sheetViews>
  <sheetFormatPr defaultRowHeight="13.8"/>
  <cols>
    <col min="1" max="1" width="5.59765625" customWidth="1"/>
    <col min="2" max="2" width="95" customWidth="1"/>
    <col min="3" max="3" width="3.09765625" customWidth="1"/>
    <col min="4" max="4" width="22.5" customWidth="1"/>
  </cols>
  <sheetData>
    <row r="1" spans="1:4" ht="24" customHeight="1">
      <c r="A1" s="1"/>
      <c r="B1" s="1"/>
      <c r="C1" s="1"/>
      <c r="D1" s="1"/>
    </row>
    <row r="2" spans="1:4" ht="24" customHeight="1">
      <c r="A2" s="1"/>
      <c r="B2" s="2" t="s">
        <v>92</v>
      </c>
      <c r="C2" s="1"/>
      <c r="D2" s="1"/>
    </row>
    <row r="3" spans="1:4" ht="24" customHeight="1">
      <c r="A3" s="1"/>
      <c r="B3" s="1"/>
      <c r="C3" s="1"/>
      <c r="D3" s="1"/>
    </row>
    <row r="4" spans="1:4" ht="48" customHeight="1">
      <c r="A4" s="1"/>
      <c r="B4" s="11" t="s">
        <v>93</v>
      </c>
      <c r="C4" s="1"/>
      <c r="D4" s="1"/>
    </row>
    <row r="5" spans="1:4" ht="24" customHeight="1">
      <c r="A5" s="1"/>
      <c r="B5" s="1"/>
      <c r="C5" s="1"/>
      <c r="D5" s="1"/>
    </row>
    <row r="6" spans="1:4" ht="48" customHeight="1">
      <c r="A6" s="1"/>
      <c r="B6" s="11" t="s">
        <v>94</v>
      </c>
      <c r="C6" s="1"/>
      <c r="D6" s="1"/>
    </row>
    <row r="7" spans="1:4" ht="24" customHeight="1">
      <c r="A7" s="1"/>
      <c r="B7" s="1"/>
      <c r="C7" s="1"/>
      <c r="D7" s="1"/>
    </row>
    <row r="8" spans="1:4" ht="48" customHeight="1">
      <c r="A8" s="1"/>
      <c r="B8" s="11" t="s">
        <v>95</v>
      </c>
      <c r="C8" s="1"/>
      <c r="D8" s="1"/>
    </row>
    <row r="9" spans="1:4" ht="24" customHeight="1">
      <c r="A9" s="1"/>
      <c r="B9" s="1"/>
      <c r="C9" s="1"/>
      <c r="D9" s="1"/>
    </row>
    <row r="10" spans="1:4" ht="48" customHeight="1">
      <c r="A10" s="1"/>
      <c r="B10" s="11" t="s">
        <v>96</v>
      </c>
      <c r="C10" s="1"/>
      <c r="D10" s="1" t="s">
        <v>97</v>
      </c>
    </row>
    <row r="11" spans="1:4" ht="24" customHeight="1">
      <c r="A11" s="1"/>
      <c r="B11" s="1"/>
      <c r="C11" s="1"/>
      <c r="D11" s="1"/>
    </row>
    <row r="12" spans="1:4" ht="48" customHeight="1">
      <c r="A12" s="1"/>
      <c r="B12" s="11" t="s">
        <v>98</v>
      </c>
      <c r="C12" s="1"/>
      <c r="D12" s="1"/>
    </row>
    <row r="13" spans="1:4" ht="24" customHeight="1">
      <c r="A13" s="1"/>
      <c r="B13" s="1"/>
      <c r="C13" s="1"/>
      <c r="D13" s="1"/>
    </row>
    <row r="14" spans="1:4" ht="48" customHeight="1">
      <c r="A14" s="1"/>
      <c r="B14" s="11" t="s">
        <v>99</v>
      </c>
      <c r="C14" s="1"/>
      <c r="D14" s="1"/>
    </row>
    <row r="15" spans="1:4" ht="24" customHeight="1">
      <c r="A15" s="1"/>
      <c r="B15" s="1"/>
      <c r="C15" s="1"/>
      <c r="D15" s="1"/>
    </row>
    <row r="16" spans="1:4" ht="48" customHeight="1">
      <c r="A16" s="1"/>
      <c r="B16" s="11" t="s">
        <v>100</v>
      </c>
      <c r="C16" s="1"/>
      <c r="D16" s="1"/>
    </row>
    <row r="17" spans="1:4" ht="24" customHeight="1">
      <c r="A17" s="1"/>
      <c r="B17" s="1"/>
      <c r="C17" s="1"/>
      <c r="D17" s="1"/>
    </row>
    <row r="18" spans="1:4" ht="48" customHeight="1">
      <c r="A18" s="1"/>
      <c r="B18" s="11" t="s">
        <v>101</v>
      </c>
      <c r="C18" s="1"/>
      <c r="D18" s="1"/>
    </row>
    <row r="19" spans="1:4" ht="24" customHeight="1">
      <c r="A19" s="1"/>
      <c r="B19" s="1"/>
      <c r="C19" s="1"/>
      <c r="D19" s="1"/>
    </row>
    <row r="20" spans="1:4" ht="66" customHeight="1">
      <c r="A20" s="1"/>
      <c r="B20" s="11" t="s">
        <v>102</v>
      </c>
      <c r="C20" s="1"/>
      <c r="D20" s="1"/>
    </row>
    <row r="21" spans="1:4" ht="24" customHeight="1">
      <c r="A21" s="1"/>
      <c r="B21" s="1"/>
      <c r="C21" s="1"/>
      <c r="D21" s="1"/>
    </row>
    <row r="22" spans="1:4" ht="48" customHeight="1">
      <c r="A22" s="1"/>
      <c r="B22" s="11" t="s">
        <v>103</v>
      </c>
      <c r="C22" s="1"/>
      <c r="D22" s="1"/>
    </row>
    <row r="23" spans="1:4" ht="24" customHeight="1">
      <c r="A23" s="1"/>
      <c r="B23" s="1"/>
      <c r="C23" s="1"/>
      <c r="D23" s="1"/>
    </row>
    <row r="24" spans="1:4" ht="48" customHeight="1">
      <c r="A24" s="1"/>
      <c r="B24" s="11" t="s">
        <v>104</v>
      </c>
      <c r="C24" s="1"/>
      <c r="D24" s="1"/>
    </row>
    <row r="25" spans="1:4" ht="24" customHeight="1">
      <c r="A25" s="1"/>
      <c r="B25" s="1"/>
      <c r="C25" s="1"/>
      <c r="D25" s="1"/>
    </row>
    <row r="26" spans="1:4" ht="48" customHeight="1">
      <c r="A26" s="1"/>
      <c r="B26" s="11" t="s">
        <v>105</v>
      </c>
      <c r="C26" s="1"/>
      <c r="D26" s="1"/>
    </row>
    <row r="27" spans="1:4" ht="24" customHeight="1">
      <c r="A27" s="1"/>
      <c r="B27" s="1"/>
      <c r="C27" s="1"/>
      <c r="D27" s="1"/>
    </row>
    <row r="28" spans="1:4" ht="24" customHeight="1">
      <c r="A28" s="1"/>
      <c r="B28" s="12" t="s">
        <v>106</v>
      </c>
      <c r="C28" s="1"/>
      <c r="D28" s="1"/>
    </row>
  </sheetData>
  <hyperlinks>
    <hyperlink ref="B28" r:id="rId1" location="workshop-kit" display="https://kapterka-pro.ru/uchet-instrumenta-android.html - workshop-kit" xr:uid="{45DF299A-23C7-416D-82FF-5C020B0E267F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Остатки</vt:lpstr>
      <vt:lpstr>Журнал</vt:lpstr>
      <vt:lpstr>Инструкция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Алексей Васев</cp:lastModifiedBy>
  <dcterms:modified xsi:type="dcterms:W3CDTF">2026-10-13T12:37:46Z</dcterms:modified>
</cp:coreProperties>
</file>